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5" activeTab="3"/>
  </bookViews>
  <sheets>
    <sheet name="Vysl_ A" sheetId="1" r:id="rId1"/>
    <sheet name="Vysl_ B" sheetId="2" r:id="rId2"/>
    <sheet name="Vysl_ C" sheetId="3" r:id="rId3"/>
    <sheet name="Vysl_ D" sheetId="4" r:id="rId4"/>
    <sheet name="Vysl_ E" sheetId="5" r:id="rId5"/>
    <sheet name="Vysl_ F" sheetId="6" r:id="rId6"/>
    <sheet name="Vysl_ G" sheetId="7" r:id="rId7"/>
    <sheet name="Vysl_ H" sheetId="8" r:id="rId8"/>
    <sheet name="Vysl_ CH" sheetId="9" r:id="rId9"/>
    <sheet name="Vysl_ I" sheetId="10" r:id="rId10"/>
    <sheet name="Vysl_ J" sheetId="11" r:id="rId11"/>
    <sheet name="Vysl_ K" sheetId="12" r:id="rId12"/>
    <sheet name="Vysl_ L" sheetId="13" r:id="rId13"/>
    <sheet name="Vysl_ M" sheetId="14" r:id="rId14"/>
    <sheet name="Prez_ A" sheetId="15" r:id="rId15"/>
    <sheet name="Prez_ B" sheetId="16" r:id="rId16"/>
    <sheet name="Prez_ C" sheetId="17" r:id="rId17"/>
    <sheet name="Prez_ D" sheetId="18" r:id="rId18"/>
    <sheet name="Prez_ E" sheetId="19" r:id="rId19"/>
    <sheet name="Prez_ F" sheetId="20" r:id="rId20"/>
    <sheet name="Prez_ G" sheetId="21" r:id="rId21"/>
    <sheet name="Prez_ H" sheetId="22" r:id="rId22"/>
    <sheet name="Prez_ CH" sheetId="23" r:id="rId23"/>
    <sheet name="Prez_ I" sheetId="24" r:id="rId24"/>
    <sheet name="Prez_ J" sheetId="25" r:id="rId25"/>
    <sheet name="Prez_ K" sheetId="26" r:id="rId26"/>
    <sheet name="Prez_ L" sheetId="27" r:id="rId27"/>
    <sheet name="Prez_ M" sheetId="28" r:id="rId28"/>
  </sheets>
  <definedNames>
    <definedName name="konst">'Vysl_ D'!$G$7</definedName>
    <definedName name="konst_1">'Vysl_ A'!$G$7</definedName>
    <definedName name="konst_10">'Vysl_ I'!$G$7</definedName>
    <definedName name="konst_11">'Vysl_ J'!$G$7</definedName>
    <definedName name="konst_12">'Vysl_ K'!$G$7</definedName>
    <definedName name="konst_13">'Vysl_ L'!$G$7</definedName>
    <definedName name="konst_14">'Vysl_ M'!$G$7</definedName>
    <definedName name="konst_2">'Vysl_ B'!$G$7</definedName>
    <definedName name="konst_3">'Vysl_ C'!$G$7</definedName>
    <definedName name="konst_5">'Vysl_ E'!$G$7</definedName>
    <definedName name="konst_6">'Vysl_ F'!$G$7</definedName>
    <definedName name="konst_7">'Vysl_ G'!$G$7</definedName>
    <definedName name="konst_8">'Vysl_ H'!$G$7</definedName>
    <definedName name="konst_9">'Vysl_ CH'!$G$7</definedName>
    <definedName name="konst1">'Vysl_ G'!$G$7</definedName>
  </definedNames>
  <calcPr fullCalcOnLoad="1"/>
</workbook>
</file>

<file path=xl/sharedStrings.xml><?xml version="1.0" encoding="utf-8"?>
<sst xmlns="http://schemas.openxmlformats.org/spreadsheetml/2006/main" count="1930" uniqueCount="533">
  <si>
    <t>Poř.</t>
  </si>
  <si>
    <t>Start.č.</t>
  </si>
  <si>
    <t>Jméno + Příjmení</t>
  </si>
  <si>
    <t>Bydliště</t>
  </si>
  <si>
    <t>Rok naroz.</t>
  </si>
  <si>
    <t>Absolut.čas</t>
  </si>
  <si>
    <t xml:space="preserve">    Odstup od víť.</t>
  </si>
  <si>
    <t>Prům. rychl.</t>
  </si>
  <si>
    <t>1.</t>
  </si>
  <si>
    <t>+</t>
  </si>
  <si>
    <t>2.</t>
  </si>
  <si>
    <t>3.</t>
  </si>
  <si>
    <t xml:space="preserve">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</si>
  <si>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</si>
  <si>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</si>
  <si>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</si>
  <si>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</si>
  <si>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</si>
  <si>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</si>
  <si>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</si>
  <si>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</si>
  <si>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</si>
  <si>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</si>
  <si>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</si>
  <si>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</si>
  <si>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</si>
  <si>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</si>
  <si>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</si>
  <si>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</si>
  <si>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</si>
  <si>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</si>
  <si>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</si>
  <si>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</si>
  <si>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FRAIS Dušan</t>
  </si>
  <si>
    <t>Přerov</t>
  </si>
  <si>
    <t>-1 kolo</t>
  </si>
  <si>
    <t>24.</t>
  </si>
  <si>
    <t>STRŽÍNEK Dominik</t>
  </si>
  <si>
    <t>Radslavice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</si>
  <si>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</si>
  <si>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</si>
  <si>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</si>
  <si>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</si>
  <si>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</si>
  <si>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</si>
  <si>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</si>
  <si>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</si>
  <si>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</si>
  <si>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</si>
  <si>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</si>
  <si>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</si>
  <si>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</si>
  <si>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</si>
  <si>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</si>
  <si>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</si>
  <si>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</si>
  <si>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</si>
  <si>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</si>
  <si>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</si>
  <si>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</si>
  <si>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</si>
  <si>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</si>
  <si>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</si>
  <si>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</si>
  <si>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</si>
  <si>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</si>
  <si>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</si>
  <si>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</si>
  <si>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DNF</t>
  </si>
  <si>
    <t>54.</t>
  </si>
  <si>
    <t>BĚLKA David</t>
  </si>
  <si>
    <t>ŠVIHELOVÁ Viktorie</t>
  </si>
  <si>
    <t>Krnov</t>
  </si>
  <si>
    <t>Kategorie A - kluci narození 1995-1997 - 7,8km, start 12:30</t>
  </si>
  <si>
    <t>st.čís.</t>
  </si>
  <si>
    <t>Příjmení, jméno</t>
  </si>
  <si>
    <t>Bydliště (obec)</t>
  </si>
  <si>
    <t>NAVRÁTIL Josef</t>
  </si>
  <si>
    <t>Citov</t>
  </si>
  <si>
    <t>VOJTĚCH Nezval</t>
  </si>
  <si>
    <t>KOTAZ Adam</t>
  </si>
  <si>
    <t>Osičko</t>
  </si>
  <si>
    <t>ZDRÁHAL David</t>
  </si>
  <si>
    <t>JANÁČEK Jakub</t>
  </si>
  <si>
    <t>SVATOŠ Kryštof</t>
  </si>
  <si>
    <t>Vysoké Mýto</t>
  </si>
  <si>
    <t>FOUKAL Marek</t>
  </si>
  <si>
    <t>MATĚJKA Radim</t>
  </si>
  <si>
    <t>STARÝ Dominik</t>
  </si>
  <si>
    <t>TKADLČÍK Robert</t>
  </si>
  <si>
    <t>Přerov-Předmostí</t>
  </si>
  <si>
    <t>VŠEDIČEK Tomáš</t>
  </si>
  <si>
    <t>GRYGAR Michal</t>
  </si>
  <si>
    <t>Lipník nad Bečvou</t>
  </si>
  <si>
    <t>BYSTROŇ Vilém</t>
  </si>
  <si>
    <t>Valašské Meziříčí</t>
  </si>
  <si>
    <t>FILIP Srovnalík</t>
  </si>
  <si>
    <t>Chvalčov</t>
  </si>
  <si>
    <t>PINČEK Jiří</t>
  </si>
  <si>
    <t>VÁLEK Martin</t>
  </si>
  <si>
    <t>KARAFIÁT Filip</t>
  </si>
  <si>
    <t>Vracov</t>
  </si>
  <si>
    <t>LOVEČEK Adam</t>
  </si>
  <si>
    <t>Olomouc</t>
  </si>
  <si>
    <t>ILÍK Matouš</t>
  </si>
  <si>
    <t>UHLÍŘ Daniel</t>
  </si>
  <si>
    <t>VYKOUKAL Marek</t>
  </si>
  <si>
    <t>Holešov</t>
  </si>
  <si>
    <t>FENCL Josef</t>
  </si>
  <si>
    <t>Dřevohostice</t>
  </si>
  <si>
    <t>PADALÍK Tomáš</t>
  </si>
  <si>
    <t>Kategorie A - kluci narození 1995-1997 - 12,4km, start 12:30</t>
  </si>
  <si>
    <t>CCC</t>
  </si>
  <si>
    <t>ccc</t>
  </si>
  <si>
    <t>DDD</t>
  </si>
  <si>
    <t>ddd</t>
  </si>
  <si>
    <t>YYY</t>
  </si>
  <si>
    <t>yyy</t>
  </si>
  <si>
    <t>y</t>
  </si>
  <si>
    <t>UUU</t>
  </si>
  <si>
    <t>uuu</t>
  </si>
  <si>
    <t>u</t>
  </si>
  <si>
    <t>Kategorie B - kluci narození 1998-1999 - 7,8km, start 12:30</t>
  </si>
  <si>
    <t>MAZÁČ Petr</t>
  </si>
  <si>
    <t>BARTOŠ Martin</t>
  </si>
  <si>
    <t>ŠMÍDA Martin</t>
  </si>
  <si>
    <t>Prostějov</t>
  </si>
  <si>
    <t>VYBÍRAL Jakub</t>
  </si>
  <si>
    <t>KILIÁN Ondřej</t>
  </si>
  <si>
    <t>GLADIŠ Ondřej</t>
  </si>
  <si>
    <t>POHANKA David</t>
  </si>
  <si>
    <t>HORČIČKA Vítek</t>
  </si>
  <si>
    <t>TOMEČEK Tomáš</t>
  </si>
  <si>
    <t>KUBÍN Lukáš</t>
  </si>
  <si>
    <t>Dolní Lhota</t>
  </si>
  <si>
    <t>MOSINGER Petr</t>
  </si>
  <si>
    <t>Jince</t>
  </si>
  <si>
    <t>SUMEC Patrik</t>
  </si>
  <si>
    <t>Rusava</t>
  </si>
  <si>
    <t>PTAČNÍK Matěj</t>
  </si>
  <si>
    <t>Staré Město</t>
  </si>
  <si>
    <t>ZANÁŠKA Karel</t>
  </si>
  <si>
    <t>Kozlovice</t>
  </si>
  <si>
    <t>LACH Adam</t>
  </si>
  <si>
    <t>Osek nad Bečvou</t>
  </si>
  <si>
    <t>SKYBA Zdeněk</t>
  </si>
  <si>
    <t>Otrokovice</t>
  </si>
  <si>
    <t>SOLAŘ Kryštof</t>
  </si>
  <si>
    <t>Vsetín</t>
  </si>
  <si>
    <t>MUSIL Filip</t>
  </si>
  <si>
    <t>ANDĚL Jan</t>
  </si>
  <si>
    <t>NOVÁK Radek</t>
  </si>
  <si>
    <t>Těšetice</t>
  </si>
  <si>
    <t>HOTĚK Michal</t>
  </si>
  <si>
    <t xml:space="preserve">Osek nad Bečvou </t>
  </si>
  <si>
    <t>KARAFIÁT Jan</t>
  </si>
  <si>
    <t>ORAVA Adam</t>
  </si>
  <si>
    <t>Hranice</t>
  </si>
  <si>
    <t>KAVAN Nicolas</t>
  </si>
  <si>
    <t>Rokytnice u Přerova</t>
  </si>
  <si>
    <t>ŠIGUT Adam</t>
  </si>
  <si>
    <t>poruba</t>
  </si>
  <si>
    <t>NÁDVORNÍK Pavel</t>
  </si>
  <si>
    <t>Staměčice</t>
  </si>
  <si>
    <t>KUBICA Pavel</t>
  </si>
  <si>
    <t>Ostrava</t>
  </si>
  <si>
    <t>KŘUPALA Milan</t>
  </si>
  <si>
    <t>Jasenná 61</t>
  </si>
  <si>
    <t>Kategorie B - kluci narození 1998-1999 - 12,4km, start 12:30</t>
  </si>
  <si>
    <t>Kategorie C - kluci narození 2000-2001 - 7,8km, start 13:30</t>
  </si>
  <si>
    <t>DOLEJŠÍ Adam</t>
  </si>
  <si>
    <t>FRAIS Marián</t>
  </si>
  <si>
    <t>DOLEJŠÍ Daniel</t>
  </si>
  <si>
    <t>DĚCKÝ Martin</t>
  </si>
  <si>
    <t>Hlušovice</t>
  </si>
  <si>
    <t>KRÝDA Miroslav</t>
  </si>
  <si>
    <t>VANIŠ Jiří</t>
  </si>
  <si>
    <t>Praha 10</t>
  </si>
  <si>
    <t>DANĚK Josef</t>
  </si>
  <si>
    <t>NOVÁK Ondřej</t>
  </si>
  <si>
    <t>Želechovice 61</t>
  </si>
  <si>
    <t>VAŠÍČEK Michal</t>
  </si>
  <si>
    <t>Lipník</t>
  </si>
  <si>
    <t>PROCHÁZKA Martin</t>
  </si>
  <si>
    <t>PELUHA Jaroslav</t>
  </si>
  <si>
    <t>STANĚK Martin</t>
  </si>
  <si>
    <t>Zlín</t>
  </si>
  <si>
    <t>POSPÍŠIL Radek</t>
  </si>
  <si>
    <t>CONCEPCION Jiří</t>
  </si>
  <si>
    <t>Bystřice pod Hostýnem</t>
  </si>
  <si>
    <t>KADLEC Dominik</t>
  </si>
  <si>
    <t>MÜLLER Maxim</t>
  </si>
  <si>
    <t>ŠTĚPÁN Jiří</t>
  </si>
  <si>
    <t>Oprostovice</t>
  </si>
  <si>
    <t>PONÍŽIL Karel</t>
  </si>
  <si>
    <t>Zlín 12</t>
  </si>
  <si>
    <t>BARVENÍČEK Jan</t>
  </si>
  <si>
    <t>NOVOTNÝ David</t>
  </si>
  <si>
    <t>Zlín-Kostelec</t>
  </si>
  <si>
    <t>BIJEČEK Vilém</t>
  </si>
  <si>
    <t>Oldřichov</t>
  </si>
  <si>
    <t>KUČA Michal</t>
  </si>
  <si>
    <t>TESÁR Marek</t>
  </si>
  <si>
    <t>Ivanka pri Dunaji</t>
  </si>
  <si>
    <t>BORÁK Vojtěch</t>
  </si>
  <si>
    <t>Rožnov p.R.</t>
  </si>
  <si>
    <t>VAVŘÍK Michael</t>
  </si>
  <si>
    <t>KUBÍČEK Matěj</t>
  </si>
  <si>
    <t>KARAS Matěj</t>
  </si>
  <si>
    <t>KLOFÁČ Jakub</t>
  </si>
  <si>
    <t>Pohořelice</t>
  </si>
  <si>
    <t>SKOPAL Šimon</t>
  </si>
  <si>
    <t>POTŮČEK Šimon</t>
  </si>
  <si>
    <t>Zlín - Příluky</t>
  </si>
  <si>
    <t>VAŠÍČEK René</t>
  </si>
  <si>
    <t>POTŮČEK Štěpán</t>
  </si>
  <si>
    <t>SVÍZELA Tomáš</t>
  </si>
  <si>
    <t>Kroměříž</t>
  </si>
  <si>
    <t>TABERY Martin</t>
  </si>
  <si>
    <t>HUDEČEK Ondřej</t>
  </si>
  <si>
    <t>BELLAY Tomáš</t>
  </si>
  <si>
    <t>UHLÍŘ Vojtěch</t>
  </si>
  <si>
    <t>KLEINER Jakub</t>
  </si>
  <si>
    <t>ŽUREK Ondřej</t>
  </si>
  <si>
    <t>VÁCLAV Vandrovec</t>
  </si>
  <si>
    <t>JONÁŠEK Matěj</t>
  </si>
  <si>
    <t>KOLAJTA Ondřej</t>
  </si>
  <si>
    <t>ZÁBOJNÍK Dan</t>
  </si>
  <si>
    <t>SKOPAL David</t>
  </si>
  <si>
    <t>Bochoř</t>
  </si>
  <si>
    <t>ŠKRABÁK Patrik</t>
  </si>
  <si>
    <t>Pavlovice u Přerova</t>
  </si>
  <si>
    <t>SKŘEČEK Adam</t>
  </si>
  <si>
    <t>JANKTO Štěpán</t>
  </si>
  <si>
    <t>HRADIL Jaroslav</t>
  </si>
  <si>
    <t>ZDRÁHAL Jakub</t>
  </si>
  <si>
    <t>SKÁCEL Petr</t>
  </si>
  <si>
    <t>JANÁČEK Tomáš</t>
  </si>
  <si>
    <t>KADALA Martin</t>
  </si>
  <si>
    <t>TVARÓG Martin</t>
  </si>
  <si>
    <t>NETUŠIL Adam</t>
  </si>
  <si>
    <t>Kategorie D - kluci narození 2002-2003 - 7,8km, start 13:30</t>
  </si>
  <si>
    <t>VAŘEKA Ondřej</t>
  </si>
  <si>
    <t>JAREMEJKO Tadeáš</t>
  </si>
  <si>
    <t>ŽVAK Daniel</t>
  </si>
  <si>
    <t>Val.Meziříčí</t>
  </si>
  <si>
    <t>ČERNOCH Jaroslav</t>
  </si>
  <si>
    <t>SKALNÍK David</t>
  </si>
  <si>
    <t>DAVID Španner</t>
  </si>
  <si>
    <t>SUCHÁNEK Kryštof</t>
  </si>
  <si>
    <t>Praha</t>
  </si>
  <si>
    <t>MACHÁČEK Jan</t>
  </si>
  <si>
    <t>Přerov - Předmostí</t>
  </si>
  <si>
    <t>ŠTĚPÁNEK Dan</t>
  </si>
  <si>
    <t>BAŘINKA Adam</t>
  </si>
  <si>
    <t>ŠTĚPÁNEK Jan</t>
  </si>
  <si>
    <t>KOLOMAZNÍK Jonáš</t>
  </si>
  <si>
    <t>HÁBA Kryštof</t>
  </si>
  <si>
    <t>SÝKORA Vojtěch</t>
  </si>
  <si>
    <t>POMIKLO Daniel</t>
  </si>
  <si>
    <t>HARAŠTA Jakub</t>
  </si>
  <si>
    <t>JADLOVSKÝ Martin</t>
  </si>
  <si>
    <t>LINDA Marek</t>
  </si>
  <si>
    <t>HURÁČ Vojtěch</t>
  </si>
  <si>
    <t>Orlová</t>
  </si>
  <si>
    <t>LUKAŠÁK Šimon</t>
  </si>
  <si>
    <t>Bystrovany</t>
  </si>
  <si>
    <t>GRYGAR Petr</t>
  </si>
  <si>
    <t>TŘÍSKA Šimon</t>
  </si>
  <si>
    <t>JURAJDA Adam</t>
  </si>
  <si>
    <t>Rožnov pod Radhoštěm</t>
  </si>
  <si>
    <t>TVARÓG Adam</t>
  </si>
  <si>
    <t>ANDĚL Jiří</t>
  </si>
  <si>
    <t>PLHAL Dominik</t>
  </si>
  <si>
    <t>MÁNEK Vojtěch</t>
  </si>
  <si>
    <t>VANIŠ Daniel</t>
  </si>
  <si>
    <t>MAŤA Jakub</t>
  </si>
  <si>
    <t>GLADIŠ Jan</t>
  </si>
  <si>
    <t>PONÍŽIL Antonín</t>
  </si>
  <si>
    <t>ZEMAN Pavel</t>
  </si>
  <si>
    <t>SKŘEČEK David</t>
  </si>
  <si>
    <t>Kategorie E - kluci narození 2004 - 3,2km, start 15:00</t>
  </si>
  <si>
    <t>FOLTAS Dominik</t>
  </si>
  <si>
    <t>ŽUREK Jakub</t>
  </si>
  <si>
    <t>KUBÍČEK Lukáš;</t>
  </si>
  <si>
    <t>HOLIŠ Jakub</t>
  </si>
  <si>
    <t>SKŘEČEK Filip</t>
  </si>
  <si>
    <t>KADALA Jan</t>
  </si>
  <si>
    <t>ZDRÁHAL Matěj</t>
  </si>
  <si>
    <t>ČERNOHORSKÝ Marek</t>
  </si>
  <si>
    <t>VYKOUKAL Ondřej</t>
  </si>
  <si>
    <t>PROCHÁZKA Adam</t>
  </si>
  <si>
    <t>Kojetín</t>
  </si>
  <si>
    <t>VESELÝ Ondřej</t>
  </si>
  <si>
    <t>Pardubice</t>
  </si>
  <si>
    <t>SEDLÁČEK Martin</t>
  </si>
  <si>
    <t>RAŠKA Tomáš</t>
  </si>
  <si>
    <t>BŘEZÍK Tomáš</t>
  </si>
  <si>
    <t>Brno</t>
  </si>
  <si>
    <t>MAŇÁK Marek</t>
  </si>
  <si>
    <t>VIZNER Martin</t>
  </si>
  <si>
    <t>ŠTÁFEK Ondřej</t>
  </si>
  <si>
    <t>Kladno</t>
  </si>
  <si>
    <t>BĚŤÁK Matěj</t>
  </si>
  <si>
    <t>Přerov VI-Újezdec</t>
  </si>
  <si>
    <t>TOMEK Ondřej</t>
  </si>
  <si>
    <t>ŠVRČEK Michal</t>
  </si>
  <si>
    <t>Kategorie F - kluci narození 2005 a mladší - na kolech - 800m, start 15:30</t>
  </si>
  <si>
    <t>JOHN Denis</t>
  </si>
  <si>
    <t>BLAHA Lukáš</t>
  </si>
  <si>
    <t>KRUMPHOLC Adam</t>
  </si>
  <si>
    <t>PAVELKA Marek</t>
  </si>
  <si>
    <t>PLHAL Jan</t>
  </si>
  <si>
    <t>HOSTASEK Daniel</t>
  </si>
  <si>
    <t>Prerov</t>
  </si>
  <si>
    <t>TOMICA Petr</t>
  </si>
  <si>
    <t>Těrlicko</t>
  </si>
  <si>
    <t>ŠKŇOUŘIL Matěj</t>
  </si>
  <si>
    <t>BIJEČEK Sáva</t>
  </si>
  <si>
    <t>MOROŇ Daniel</t>
  </si>
  <si>
    <t>KUČERA Adam</t>
  </si>
  <si>
    <t>KUKLA Jindřich</t>
  </si>
  <si>
    <t>KUČERA Vladimír</t>
  </si>
  <si>
    <t>DOHNAL Daniel</t>
  </si>
  <si>
    <t>Lipnik nad Bečvou</t>
  </si>
  <si>
    <t>POMIKLO Samuel</t>
  </si>
  <si>
    <t>KARLÍK Vojtěch</t>
  </si>
  <si>
    <t>KARAS Tomáš</t>
  </si>
  <si>
    <t>FRANKOVIČ Jan</t>
  </si>
  <si>
    <t>TESAŘ Tomáš</t>
  </si>
  <si>
    <t>HUŇKA Lukáš</t>
  </si>
  <si>
    <t>BINAR Jakub</t>
  </si>
  <si>
    <t>Poruba</t>
  </si>
  <si>
    <t>BERAN Vojtěch</t>
  </si>
  <si>
    <t>ILÍK Štěpán</t>
  </si>
  <si>
    <t>KREJČÍŘ Mikuláš</t>
  </si>
  <si>
    <t>PLHAL Tomáš</t>
  </si>
  <si>
    <t>SOCHOR Jakub</t>
  </si>
  <si>
    <t>PROCHÁZKA Ondřej</t>
  </si>
  <si>
    <t>TATÝREK Tobias</t>
  </si>
  <si>
    <t>MÜLLER Alex</t>
  </si>
  <si>
    <t>SLEZÁČEK Adam</t>
  </si>
  <si>
    <t>MAŤA Adam</t>
  </si>
  <si>
    <t>ŠPANER Ondřej</t>
  </si>
  <si>
    <t>SKÁCEL Ondřej</t>
  </si>
  <si>
    <t>DLUHOŠ Adam</t>
  </si>
  <si>
    <t>KRAMPLA Michal</t>
  </si>
  <si>
    <t>Kategorie G - kluci narození 2005 a mladší - odrážedla - 250m, start 16:00</t>
  </si>
  <si>
    <t>NOVÁK Tomáš</t>
  </si>
  <si>
    <t>HODÚR Jakub</t>
  </si>
  <si>
    <t>ŠTĚPÁN Filip</t>
  </si>
  <si>
    <t>BUČKO David</t>
  </si>
  <si>
    <t>PŘIKRYL Josef</t>
  </si>
  <si>
    <t>Přerov-předmostí</t>
  </si>
  <si>
    <t>NOVÁK Martin</t>
  </si>
  <si>
    <t>Bystřice</t>
  </si>
  <si>
    <t>ANDRÝSEK Aleš</t>
  </si>
  <si>
    <t>Kozlovice-Přerov</t>
  </si>
  <si>
    <t>PULCHERT Ondřej</t>
  </si>
  <si>
    <t>ŽYDEL Filip</t>
  </si>
  <si>
    <t>PAVLÍK Jan</t>
  </si>
  <si>
    <t>VOLNÝ Jakub</t>
  </si>
  <si>
    <t>PODROUŽEK Tadeáš</t>
  </si>
  <si>
    <t>CHUPÁČ Jakub</t>
  </si>
  <si>
    <t>HLAVÁČ David</t>
  </si>
  <si>
    <t>TALA Erik</t>
  </si>
  <si>
    <t>HLAVÁČ Patrik</t>
  </si>
  <si>
    <t>KAPUSTKA Matěj</t>
  </si>
  <si>
    <t>HLAVÁČ Stanislav</t>
  </si>
  <si>
    <t>KAPUSTKA Jakub</t>
  </si>
  <si>
    <t>CECH Matyáš</t>
  </si>
  <si>
    <t>HLAVÁČ Matěj</t>
  </si>
  <si>
    <t>PROCHÁZKA Matěj</t>
  </si>
  <si>
    <t>MACHÁČEK Martin</t>
  </si>
  <si>
    <t>Troubky</t>
  </si>
  <si>
    <t>SLEZÁČEK Ondřej</t>
  </si>
  <si>
    <t>DĚDEK Benjamin</t>
  </si>
  <si>
    <t>DĚDEK Sebastien</t>
  </si>
  <si>
    <t>HARAŠTA Matěj</t>
  </si>
  <si>
    <t>ROHAN Michal</t>
  </si>
  <si>
    <t>SÝKORA Jakub</t>
  </si>
  <si>
    <t>KRÁLÍK Matyáš</t>
  </si>
  <si>
    <t>DOHNAL Matyáš</t>
  </si>
  <si>
    <t>SKROVNY Matyas</t>
  </si>
  <si>
    <t>Kategorie H - holky narozeny 1995-1997 - 7,8km, start 14:20</t>
  </si>
  <si>
    <t>JOHNOVÁ Petra</t>
  </si>
  <si>
    <t>DRDOVA Anna</t>
  </si>
  <si>
    <t>Dobříš</t>
  </si>
  <si>
    <t>BONIATTI Kristina</t>
  </si>
  <si>
    <t>Rožnov pod R.</t>
  </si>
  <si>
    <t>ROZEHNALOVÁ Kamila</t>
  </si>
  <si>
    <t>Věrovany</t>
  </si>
  <si>
    <t>POLÁČKOVÁ Pavlína</t>
  </si>
  <si>
    <t>Vyškov</t>
  </si>
  <si>
    <t>DĚCKÁ Markéta</t>
  </si>
  <si>
    <t>KALABUSOVÁ Veronika</t>
  </si>
  <si>
    <t>BŘEZINOVÁ Daniela</t>
  </si>
  <si>
    <t>Kolín</t>
  </si>
  <si>
    <t>KNEBLOVÁ Edita</t>
  </si>
  <si>
    <t>SZCZYRBOVÁ Aneta</t>
  </si>
  <si>
    <t>BARTLOVÁ Lucie</t>
  </si>
  <si>
    <t>Přerov III - Lověšice</t>
  </si>
  <si>
    <t>Kategorie CH - holky narozeny 1998-1999 - 7,8km, start 14:20</t>
  </si>
  <si>
    <t>VAŘEKOVÁ Eliška</t>
  </si>
  <si>
    <t>KOLOVRATNÍKOVÁ Diana</t>
  </si>
  <si>
    <t>KNÁPKOVÁ Denisa</t>
  </si>
  <si>
    <t>NOVÁKOVÁ Barbora</t>
  </si>
  <si>
    <t>SKOPALOVÁ Natálie</t>
  </si>
  <si>
    <t>OLIVOVÁ Alexandra</t>
  </si>
  <si>
    <t>HENZLOVÁ Alžběta</t>
  </si>
  <si>
    <t>Březnice</t>
  </si>
  <si>
    <t>TVARŮŽKOVA Tereza</t>
  </si>
  <si>
    <t>Jarcova</t>
  </si>
  <si>
    <t>KRUPOVÁ Lucie</t>
  </si>
  <si>
    <t>KLOFÁČOVÁ Kateřina</t>
  </si>
  <si>
    <t>TABERYOVÁ Karolína</t>
  </si>
  <si>
    <t>MÁJOVÁ Veronika</t>
  </si>
  <si>
    <t>Lověšice</t>
  </si>
  <si>
    <t>ORÁLKOVÁ Lucie</t>
  </si>
  <si>
    <t>PUKYŠOVÁ Kristýna</t>
  </si>
  <si>
    <t>Kategorie I - holky narozeny 2000-2001 - 7,8km, start 14:20</t>
  </si>
  <si>
    <t>SAMOHÝLOVÁ Lucie</t>
  </si>
  <si>
    <t>POSPÍŠILOVÁ Petra</t>
  </si>
  <si>
    <t>MIKESKOVÁ Michaela</t>
  </si>
  <si>
    <t>Rožnov p. Radh.</t>
  </si>
  <si>
    <t>PEJZLOVÁ Martina</t>
  </si>
  <si>
    <t>TOMICOVÁ Kateřina</t>
  </si>
  <si>
    <t>TESÁROVÁ Laura</t>
  </si>
  <si>
    <t>KUČEROVÁ Monika</t>
  </si>
  <si>
    <t>PROCHÁZKOVÁ Marcela</t>
  </si>
  <si>
    <t>UHLÍŘOVÁ Eva</t>
  </si>
  <si>
    <t>KUBICOVÁ Eva</t>
  </si>
  <si>
    <t>GLADIŠOVÁ Zuzana</t>
  </si>
  <si>
    <t>STRŽÍNKOVÁ Tereza</t>
  </si>
  <si>
    <t>BÁRA Vandrovcová</t>
  </si>
  <si>
    <t>NÁBĚLKOVÁ Adéla</t>
  </si>
  <si>
    <t>Kategorie J - holky narozeny 2002-2003 - 7,8km, start 14:20</t>
  </si>
  <si>
    <t>LAITOCHOVÁ Lucie</t>
  </si>
  <si>
    <t>LACHOVÁ Aneta</t>
  </si>
  <si>
    <t>Osek</t>
  </si>
  <si>
    <t>HENZLOVÁ Anežka</t>
  </si>
  <si>
    <t>PEJZLOVÁ Pavla</t>
  </si>
  <si>
    <t>BLECHOVÁ Lucie</t>
  </si>
  <si>
    <t>Mladá Boleslav</t>
  </si>
  <si>
    <t>KŘENKOVÁ Nicola</t>
  </si>
  <si>
    <t>Majetín</t>
  </si>
  <si>
    <t>ŠENKOVÁ Sára</t>
  </si>
  <si>
    <t>ZOUHAROVÁ Natálie</t>
  </si>
  <si>
    <t>BARTOŠOVÁ Štěpánka</t>
  </si>
  <si>
    <t>ZANASKOVA Adela</t>
  </si>
  <si>
    <t>kozlovice</t>
  </si>
  <si>
    <t>PAVELKOVÁ Barbora</t>
  </si>
  <si>
    <t>BEŇOVÁ Andrea</t>
  </si>
  <si>
    <t>Újezdec</t>
  </si>
  <si>
    <t>VESELÁ Veronika</t>
  </si>
  <si>
    <t>Kategorie K - holky narozeny 2004 - 3,2km, start 15:00</t>
  </si>
  <si>
    <t>PELUHOVÁ Anna</t>
  </si>
  <si>
    <t>ZOUHAROVÁ Aneta</t>
  </si>
  <si>
    <t>ZOUHAROVÁ Zuzana</t>
  </si>
  <si>
    <t xml:space="preserve">KADLECOVÁ Tereza </t>
  </si>
  <si>
    <t>KAVANOVÁ Natálie</t>
  </si>
  <si>
    <t>JONÁŠKOVÁ Veronika</t>
  </si>
  <si>
    <t>VANDROVCOVÁ Anděla</t>
  </si>
  <si>
    <t>BAŘINKOVÁ Alžběta</t>
  </si>
  <si>
    <t>LUKAŠÁKOVÁ Sára</t>
  </si>
  <si>
    <t>SKALOVÁ Michaela</t>
  </si>
  <si>
    <t>KUBELOVÁ Lucie</t>
  </si>
  <si>
    <t>Kategorie L - holky narozeny 2005 a mladší - na kolech - 800m, start 15:45</t>
  </si>
  <si>
    <t>LAITOCHOVÁ Elena</t>
  </si>
  <si>
    <t>BURGLOVÁ Barbora</t>
  </si>
  <si>
    <t>MALÁ Sára</t>
  </si>
  <si>
    <t>ULLRICHOVÁ Nikol</t>
  </si>
  <si>
    <t>Praha 9</t>
  </si>
  <si>
    <t>HÁBOVÁ Agáta</t>
  </si>
  <si>
    <t>BAŘINKOVÁ Klára</t>
  </si>
  <si>
    <t>PAZDEROVÁ Tereza</t>
  </si>
  <si>
    <t>Veselíčko</t>
  </si>
  <si>
    <t>BAČOVÁ Klára</t>
  </si>
  <si>
    <t>VODIČKOVÁ Nikola</t>
  </si>
  <si>
    <t>POSPÍŠILOVÁ Anděla</t>
  </si>
  <si>
    <t>PLŠKOVÁ Karolína</t>
  </si>
  <si>
    <t>KUNDELOVÁ Adéla</t>
  </si>
  <si>
    <t>PALOTÁŠOVÁ Adéla</t>
  </si>
  <si>
    <t>MACOURKOVÁ Barbora</t>
  </si>
  <si>
    <t>ANDRÝSKOVÁ Eliška</t>
  </si>
  <si>
    <t>ZEMÁNKOVÁ Tereza</t>
  </si>
  <si>
    <t xml:space="preserve">FŮSOVÁ Nela </t>
  </si>
  <si>
    <t>VYHŇÁKOVÁ Nikola</t>
  </si>
  <si>
    <t>RŮŽIČKOVÁ Ema</t>
  </si>
  <si>
    <t>RABINOVÁ Tereza</t>
  </si>
  <si>
    <t>ŠKVAŘILOVÁ Liliana</t>
  </si>
  <si>
    <t>BONIATTI Natálie</t>
  </si>
  <si>
    <t>Rožnov pod Radhostěm</t>
  </si>
  <si>
    <t>VAŠÍČKOVÁ Veronika</t>
  </si>
  <si>
    <t>ŠVIHELOVÁ Michaela</t>
  </si>
  <si>
    <t>OLIVOVÁ Denisa</t>
  </si>
  <si>
    <t>SKŘEČKOVÁ Tereza</t>
  </si>
  <si>
    <t>SZCZYRBOVÁ Hana</t>
  </si>
  <si>
    <t>HUBINKOVÁ Eliška</t>
  </si>
  <si>
    <t>POLACKÁ Tamara</t>
  </si>
  <si>
    <t>Púchov</t>
  </si>
  <si>
    <t>Kategorie M - holky narozeny 2005 a mladší - odrážedla - 250m, start 16:00</t>
  </si>
  <si>
    <t>NAVRÁTILOVÁ Adéla</t>
  </si>
  <si>
    <t>TOMKOVÁ Hana</t>
  </si>
  <si>
    <t>KILIÁNOVÁ Martina</t>
  </si>
  <si>
    <t>HURÁČOVÁ Markéta</t>
  </si>
  <si>
    <t>SEHNÁLKOVÁ Eliška</t>
  </si>
  <si>
    <t>SOCHOROVÁ Eliška</t>
  </si>
  <si>
    <t>HERMANOVÁ Amálie</t>
  </si>
  <si>
    <t>ZÁCHOVÁ Nikol</t>
  </si>
  <si>
    <t>PUNČOCHÁŘOVÁ Lucie</t>
  </si>
  <si>
    <t>BUBENIKOVA Barbora</t>
  </si>
  <si>
    <t>KLAPILOVÁ Karolína</t>
  </si>
  <si>
    <t>MACHAČOVÁ Zuzana</t>
  </si>
  <si>
    <t>JANKTOVÁ Stela</t>
  </si>
  <si>
    <t>Osek n B.</t>
  </si>
  <si>
    <t>FŮSOVÁ Sára maria</t>
  </si>
  <si>
    <t>SKOLOVÁ Adéla</t>
  </si>
  <si>
    <t>Popovice</t>
  </si>
  <si>
    <t>VACULÍKOVÁ Adéla</t>
  </si>
  <si>
    <t>RŮŽIČKOVÁ Marta</t>
  </si>
  <si>
    <t>NOVÁKOVÁ Natálie</t>
  </si>
  <si>
    <t>ŘÍHOŠKOVÁ Melánie</t>
  </si>
  <si>
    <t>ŘÍHOŠKOVÁ Valerie</t>
  </si>
  <si>
    <t>LEDVINOVÁ Tereza</t>
  </si>
  <si>
    <t>VLČKOVÁ Agáta</t>
  </si>
  <si>
    <t>HOLIŠOVÁ Zuzana</t>
  </si>
  <si>
    <t>MIRVALDOVÁ Amálka</t>
  </si>
  <si>
    <t>LINDOVÁ Simona</t>
  </si>
  <si>
    <t>VESELÁ Karolína</t>
  </si>
  <si>
    <t>BŘEZÍKOVÁ Soňa</t>
  </si>
  <si>
    <t>VIZNEROVÁ Lucie</t>
  </si>
  <si>
    <t>ŠTÁFKOVÁ Anička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</si>
</sst>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45">
    <font>
      <sz val="10"/>
      <name val="Arial CE"/>
      <family val="2"/>
    </font>
    <font>
      <sz val="10"/>
      <name val="Arial"/>
      <family val="0"/>
    </font>
    <font>
      <b/>
      <sz val="2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 applyProtection="1">
      <alignment horizontal="left"/>
      <protection hidden="1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 applyProtection="1">
      <alignment horizontal="left"/>
      <protection hidden="1"/>
    </xf>
    <xf numFmtId="14" fontId="4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8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7" fillId="0" borderId="18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 horizontal="center"/>
    </xf>
    <xf numFmtId="164" fontId="0" fillId="34" borderId="0" xfId="0" applyNumberFormat="1" applyFont="1" applyFill="1" applyAlignment="1">
      <alignment horizontal="right"/>
    </xf>
    <xf numFmtId="164" fontId="0" fillId="34" borderId="0" xfId="0" applyNumberFormat="1" applyFill="1" applyAlignment="1" applyProtection="1">
      <alignment horizontal="left"/>
      <protection hidden="1"/>
    </xf>
    <xf numFmtId="2" fontId="0" fillId="34" borderId="0" xfId="0" applyNumberForma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9</xdr:col>
      <xdr:colOff>523875</xdr:colOff>
      <xdr:row>2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266700" y="114300"/>
          <a:ext cx="66675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Dětský AUTHOR ŠELA MARATHON 2010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9</xdr:col>
      <xdr:colOff>523875</xdr:colOff>
      <xdr:row>2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266700" y="114300"/>
          <a:ext cx="679132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Dětský AUTHOR ŠELA MARATHON 2010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9</xdr:col>
      <xdr:colOff>523875</xdr:colOff>
      <xdr:row>2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266700" y="114300"/>
          <a:ext cx="671512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Dětský AUTHOR ŠELA MARATHON 2010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9</xdr:col>
      <xdr:colOff>523875</xdr:colOff>
      <xdr:row>2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266700" y="114300"/>
          <a:ext cx="673417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Dětský AUTHOR ŠELA MARATHON 2010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9</xdr:col>
      <xdr:colOff>523875</xdr:colOff>
      <xdr:row>2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266700" y="114300"/>
          <a:ext cx="644842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Dětský AUTHOR ŠELA MARATHON 2010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9</xdr:col>
      <xdr:colOff>523875</xdr:colOff>
      <xdr:row>2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266700" y="114300"/>
          <a:ext cx="671512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Dětský AUTHOR ŠELA MARATHON 2010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9</xdr:col>
      <xdr:colOff>523875</xdr:colOff>
      <xdr:row>2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266700" y="114300"/>
          <a:ext cx="663892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Dětský AUTHOR ŠELA MARATHON 2010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9</xdr:col>
      <xdr:colOff>523875</xdr:colOff>
      <xdr:row>2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266700" y="76200"/>
          <a:ext cx="682942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Dětský AUTHOR ŠELA MARATHON 2010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9</xdr:col>
      <xdr:colOff>523875</xdr:colOff>
      <xdr:row>2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266700" y="114300"/>
          <a:ext cx="677227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Dětský AUTHOR ŠELA MARATHON 2010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9</xdr:col>
      <xdr:colOff>523875</xdr:colOff>
      <xdr:row>2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266700" y="114300"/>
          <a:ext cx="67437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Dětský AUTHOR ŠELA MARATHON 2010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9</xdr:col>
      <xdr:colOff>523875</xdr:colOff>
      <xdr:row>2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266700" y="114300"/>
          <a:ext cx="679132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Dětský AUTHOR ŠELA MARATHON 2010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9</xdr:col>
      <xdr:colOff>523875</xdr:colOff>
      <xdr:row>2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266700" y="114300"/>
          <a:ext cx="66294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Dětský AUTHOR ŠELA MARATHON 2010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9</xdr:col>
      <xdr:colOff>523875</xdr:colOff>
      <xdr:row>2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266700" y="114300"/>
          <a:ext cx="672465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Dětský AUTHOR ŠELA MARATHON 2010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9</xdr:col>
      <xdr:colOff>523875</xdr:colOff>
      <xdr:row>2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266700" y="114300"/>
          <a:ext cx="672465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Dětský AUTHOR ŠELA MARATHON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2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1.00390625" style="0" customWidth="1"/>
    <col min="2" max="2" width="4.375" style="0" customWidth="1"/>
    <col min="3" max="3" width="6.75390625" style="0" customWidth="1"/>
    <col min="4" max="4" width="17.875" style="0" customWidth="1"/>
    <col min="5" max="5" width="16.375" style="0" customWidth="1"/>
    <col min="6" max="6" width="11.25390625" style="0" customWidth="1"/>
    <col min="7" max="7" width="10.875" style="0" customWidth="1"/>
    <col min="8" max="8" width="6.625" style="0" customWidth="1"/>
    <col min="10" max="10" width="11.125" style="0" customWidth="1"/>
    <col min="11" max="11" width="11.375" style="0" customWidth="1"/>
  </cols>
  <sheetData>
    <row r="1" ht="9" customHeight="1"/>
    <row r="2" spans="1:10" ht="33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9" t="str">
        <f>'Prez_ A'!A1:K1</f>
        <v>Kategorie A - kluci narození 1995-1997 - 7,8km, start 12:30</v>
      </c>
      <c r="B4" s="39"/>
      <c r="C4" s="39"/>
      <c r="D4" s="39"/>
      <c r="E4" s="39"/>
      <c r="F4" s="39"/>
      <c r="G4" s="39"/>
      <c r="H4" s="2"/>
      <c r="I4" s="40">
        <v>40307</v>
      </c>
      <c r="J4" s="40"/>
    </row>
    <row r="6" spans="2:10" ht="12.75"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5" t="s">
        <v>5</v>
      </c>
      <c r="H6" s="41" t="s">
        <v>6</v>
      </c>
      <c r="I6" s="41"/>
      <c r="J6" s="5" t="s">
        <v>7</v>
      </c>
    </row>
    <row r="7" spans="2:10" ht="12.75">
      <c r="B7" s="6" t="s">
        <v>8</v>
      </c>
      <c r="C7" s="1">
        <f>'Prez_ A'!A14</f>
        <v>28</v>
      </c>
      <c r="D7" t="str">
        <f>'Prez_ A'!B14</f>
        <v>FILIP Srovnalík</v>
      </c>
      <c r="E7" t="str">
        <f>'Prez_ A'!C14</f>
        <v>Chvalčov</v>
      </c>
      <c r="F7" s="1">
        <f>'Prez_ A'!D14</f>
        <v>1996</v>
      </c>
      <c r="G7" s="7">
        <v>0.013171296296296294</v>
      </c>
      <c r="H7" s="8" t="s">
        <v>9</v>
      </c>
      <c r="I7" s="9">
        <f aca="true" t="shared" si="0" ref="I7:I28">G7-konst_1</f>
        <v>0</v>
      </c>
      <c r="J7" s="10">
        <f aca="true" t="shared" si="1" ref="J7:J28">7.8/((MINUTE(G7)*60+SECOND(G7))/3600)</f>
        <v>24.674868189806677</v>
      </c>
    </row>
    <row r="8" spans="2:10" ht="12.75">
      <c r="B8" s="6" t="s">
        <v>10</v>
      </c>
      <c r="C8" s="1">
        <f>'Prez_ A'!A22</f>
        <v>70</v>
      </c>
      <c r="D8" t="str">
        <f>'Prez_ A'!B22</f>
        <v>VYKOUKAL Marek</v>
      </c>
      <c r="E8" t="str">
        <f>'Prez_ A'!C22</f>
        <v>Holešov</v>
      </c>
      <c r="F8" s="1">
        <f>'Prez_ A'!D22</f>
        <v>1996</v>
      </c>
      <c r="G8" s="7">
        <v>0.013530092592592594</v>
      </c>
      <c r="H8" s="8" t="s">
        <v>9</v>
      </c>
      <c r="I8" s="9">
        <f t="shared" si="0"/>
        <v>0.00035879629629629976</v>
      </c>
      <c r="J8" s="10">
        <f t="shared" si="1"/>
        <v>24.020530367835754</v>
      </c>
    </row>
    <row r="9" spans="2:11" ht="12.75">
      <c r="B9" s="6" t="s">
        <v>11</v>
      </c>
      <c r="C9" s="1">
        <f>'Prez_ A'!A13</f>
        <v>18</v>
      </c>
      <c r="D9" t="str">
        <f>'Prez_ A'!B13</f>
        <v>BYSTROŇ Vilém</v>
      </c>
      <c r="E9" t="str">
        <f>'Prez_ A'!C13</f>
        <v>Valašské Meziříčí</v>
      </c>
      <c r="F9" s="1">
        <f>'Prez_ A'!D13</f>
        <v>1996</v>
      </c>
      <c r="G9" s="7">
        <v>0.013773148148148147</v>
      </c>
      <c r="H9" s="8" t="s">
        <v>9</v>
      </c>
      <c r="I9" s="9">
        <f t="shared" si="0"/>
        <v>0.0006018518518518534</v>
      </c>
      <c r="J9" s="10">
        <f t="shared" si="1"/>
        <v>23.596638655462186</v>
      </c>
      <c r="K9" t="s">
        <v>12</v>
      </c>
    </row>
    <row r="10" spans="2:10" ht="12.75">
      <c r="B10" s="6" t="s">
        <v>13</v>
      </c>
      <c r="C10" s="1">
        <f>'Prez_ A'!A7</f>
        <v>354</v>
      </c>
      <c r="D10" t="str">
        <f>'Prez_ A'!B7</f>
        <v>SVATOŠ Kryštof</v>
      </c>
      <c r="E10" t="str">
        <f>'Prez_ A'!C7</f>
        <v>Vysoké Mýto</v>
      </c>
      <c r="F10" s="1">
        <f>'Prez_ A'!D7</f>
        <v>1996</v>
      </c>
      <c r="G10" s="7">
        <v>0.013958333333333335</v>
      </c>
      <c r="H10" s="8" t="s">
        <v>9</v>
      </c>
      <c r="I10" s="9">
        <f t="shared" si="0"/>
        <v>0.000787037037037041</v>
      </c>
      <c r="J10" s="10">
        <f t="shared" si="1"/>
        <v>23.283582089552237</v>
      </c>
    </row>
    <row r="11" spans="2:10" ht="12.75">
      <c r="B11" s="6" t="s">
        <v>14</v>
      </c>
      <c r="C11" s="1">
        <f>'Prez_ A'!A16</f>
        <v>43</v>
      </c>
      <c r="D11" t="str">
        <f>'Prez_ A'!B16</f>
        <v>VÁLEK Martin</v>
      </c>
      <c r="E11" t="str">
        <f>'Prez_ A'!C16</f>
        <v>Přerov</v>
      </c>
      <c r="F11" s="1">
        <f>'Prez_ A'!D16</f>
        <v>1997</v>
      </c>
      <c r="G11" s="7">
        <v>0.014212962962962962</v>
      </c>
      <c r="H11" s="8" t="s">
        <v>9</v>
      </c>
      <c r="I11" s="9">
        <f t="shared" si="0"/>
        <v>0.0010416666666666682</v>
      </c>
      <c r="J11" s="10">
        <f t="shared" si="1"/>
        <v>22.866449511400653</v>
      </c>
    </row>
    <row r="12" spans="2:10" ht="12.75">
      <c r="B12" s="6" t="s">
        <v>15</v>
      </c>
      <c r="C12" s="1">
        <f>'Prez_ A'!A5</f>
        <v>346</v>
      </c>
      <c r="D12" t="str">
        <f>'Prez_ A'!B5</f>
        <v>KOTAZ Adam</v>
      </c>
      <c r="E12" t="str">
        <f>'Prez_ A'!C5</f>
        <v>Osičko</v>
      </c>
      <c r="F12" s="1">
        <f>'Prez_ A'!D5</f>
        <v>1997</v>
      </c>
      <c r="G12" s="7">
        <v>0.014224537037037037</v>
      </c>
      <c r="H12" s="8" t="s">
        <v>9</v>
      </c>
      <c r="I12" s="9">
        <f t="shared" si="0"/>
        <v>0.0010532407407407435</v>
      </c>
      <c r="J12" s="10">
        <f t="shared" si="1"/>
        <v>22.847843775427176</v>
      </c>
    </row>
    <row r="13" spans="2:10" ht="12.75">
      <c r="B13" s="6" t="s">
        <v>16</v>
      </c>
      <c r="C13" s="1">
        <f>'Prez_ A'!A24</f>
        <v>94</v>
      </c>
      <c r="D13" t="str">
        <f>'Prez_ A'!B24</f>
        <v>PADALÍK Tomáš</v>
      </c>
      <c r="E13" t="str">
        <f>'Prez_ A'!C24</f>
        <v>Přerov</v>
      </c>
      <c r="F13" s="1">
        <f>'Prez_ A'!D24</f>
        <v>1995</v>
      </c>
      <c r="G13" s="7">
        <v>0.014375</v>
      </c>
      <c r="H13" s="8" t="s">
        <v>9</v>
      </c>
      <c r="I13" s="9">
        <f t="shared" si="0"/>
        <v>0.0012037037037037068</v>
      </c>
      <c r="J13" s="10">
        <f t="shared" si="1"/>
        <v>22.608695652173914</v>
      </c>
    </row>
    <row r="14" spans="2:10" ht="12.75">
      <c r="B14" s="6" t="s">
        <v>17</v>
      </c>
      <c r="C14" s="1">
        <f>'Prez_ A'!A9</f>
        <v>356</v>
      </c>
      <c r="D14" t="str">
        <f>'Prez_ A'!B9</f>
        <v>STARÝ Dominik</v>
      </c>
      <c r="E14" t="str">
        <f>'Prez_ A'!C9</f>
        <v>Vysoké Mýto</v>
      </c>
      <c r="F14" s="1">
        <f>'Prez_ A'!D9</f>
        <v>1997</v>
      </c>
      <c r="G14" s="7">
        <v>0.014826388888888889</v>
      </c>
      <c r="H14" s="8" t="s">
        <v>9</v>
      </c>
      <c r="I14" s="9">
        <f t="shared" si="0"/>
        <v>0.0016550925925925952</v>
      </c>
      <c r="J14" s="10">
        <f t="shared" si="1"/>
        <v>21.920374707259953</v>
      </c>
    </row>
    <row r="15" spans="2:10" ht="12.75">
      <c r="B15" s="6" t="s">
        <v>18</v>
      </c>
      <c r="C15" s="1">
        <f>'Prez_ A'!A18</f>
        <v>50</v>
      </c>
      <c r="D15" t="str">
        <f>'Prez_ A'!B18</f>
        <v>LOVEČEK Adam</v>
      </c>
      <c r="E15" t="str">
        <f>'Prez_ A'!C18</f>
        <v>Olomouc</v>
      </c>
      <c r="F15" s="1">
        <f>'Prez_ A'!D18</f>
        <v>1996</v>
      </c>
      <c r="G15" s="7">
        <v>0.015243055555555557</v>
      </c>
      <c r="H15" s="8" t="s">
        <v>9</v>
      </c>
      <c r="I15" s="9">
        <f t="shared" si="0"/>
        <v>0.0020717592592592628</v>
      </c>
      <c r="J15" s="10">
        <f t="shared" si="1"/>
        <v>21.321184510250568</v>
      </c>
    </row>
    <row r="16" spans="2:10" ht="12.75">
      <c r="B16" s="6" t="s">
        <v>19</v>
      </c>
      <c r="C16" s="1">
        <f>'Prez_ A'!A17</f>
        <v>45</v>
      </c>
      <c r="D16" t="str">
        <f>'Prez_ A'!B17</f>
        <v>KARAFIÁT Filip</v>
      </c>
      <c r="E16" t="str">
        <f>'Prez_ A'!C17</f>
        <v>Vracov</v>
      </c>
      <c r="F16" s="1">
        <f>'Prez_ A'!D17</f>
        <v>1996</v>
      </c>
      <c r="G16" s="7">
        <v>0.01568287037037037</v>
      </c>
      <c r="H16" s="8" t="s">
        <v>9</v>
      </c>
      <c r="I16" s="9">
        <f t="shared" si="0"/>
        <v>0.0025115740740740775</v>
      </c>
      <c r="J16" s="10">
        <f t="shared" si="1"/>
        <v>20.723247232472325</v>
      </c>
    </row>
    <row r="17" spans="2:10" ht="12.75">
      <c r="B17" s="6" t="s">
        <v>20</v>
      </c>
      <c r="C17" s="1">
        <f>'Prez_ A'!A19</f>
        <v>59</v>
      </c>
      <c r="D17" t="str">
        <f>'Prez_ A'!B19</f>
        <v>ILÍK Matouš</v>
      </c>
      <c r="E17" t="str">
        <f>'Prez_ A'!C19</f>
        <v>Přerov</v>
      </c>
      <c r="F17" s="1">
        <f>'Prez_ A'!D19</f>
        <v>1996</v>
      </c>
      <c r="G17" s="7">
        <v>0.015844907407407408</v>
      </c>
      <c r="H17" s="8" t="s">
        <v>9</v>
      </c>
      <c r="I17" s="9">
        <f t="shared" si="0"/>
        <v>0.0026736111111111144</v>
      </c>
      <c r="J17" s="10">
        <f t="shared" si="1"/>
        <v>20.511322132943754</v>
      </c>
    </row>
    <row r="18" spans="2:10" ht="12.75">
      <c r="B18" s="6" t="s">
        <v>21</v>
      </c>
      <c r="C18" s="1">
        <f>'Prez_ A'!A11</f>
        <v>369</v>
      </c>
      <c r="D18" t="str">
        <f>'Prez_ A'!B11</f>
        <v>VŠEDIČEK Tomáš</v>
      </c>
      <c r="E18" t="str">
        <f>'Prez_ A'!C11</f>
        <v>Přerov</v>
      </c>
      <c r="F18" s="1">
        <f>'Prez_ A'!D11</f>
        <v>1996</v>
      </c>
      <c r="G18" s="7">
        <v>0.01587962962962963</v>
      </c>
      <c r="H18" s="8" t="s">
        <v>9</v>
      </c>
      <c r="I18" s="9">
        <f t="shared" si="0"/>
        <v>0.002708333333333335</v>
      </c>
      <c r="J18" s="10">
        <f t="shared" si="1"/>
        <v>20.466472303206995</v>
      </c>
    </row>
    <row r="19" spans="2:10" ht="12.75">
      <c r="B19" s="6" t="s">
        <v>22</v>
      </c>
      <c r="C19" s="1">
        <f>'Prez_ A'!A23</f>
        <v>82</v>
      </c>
      <c r="D19" t="str">
        <f>'Prez_ A'!B23</f>
        <v>FENCL Josef</v>
      </c>
      <c r="E19" t="str">
        <f>'Prez_ A'!C23</f>
        <v>Dřevohostice</v>
      </c>
      <c r="F19" s="1">
        <f>'Prez_ A'!D23</f>
        <v>1997</v>
      </c>
      <c r="G19" s="7">
        <v>0.01699074074074074</v>
      </c>
      <c r="H19" s="8" t="s">
        <v>9</v>
      </c>
      <c r="I19" s="9">
        <f t="shared" si="0"/>
        <v>0.0038194444444444465</v>
      </c>
      <c r="J19" s="10">
        <f t="shared" si="1"/>
        <v>19.128065395095366</v>
      </c>
    </row>
    <row r="20" spans="2:10" ht="12.75">
      <c r="B20" s="6" t="s">
        <v>23</v>
      </c>
      <c r="C20" s="1">
        <f>'Prez_ A'!A8</f>
        <v>355</v>
      </c>
      <c r="D20" t="str">
        <f>'Prez_ A'!B8</f>
        <v>MATĚJKA Radim</v>
      </c>
      <c r="E20" t="str">
        <f>'Prez_ A'!C8</f>
        <v>Vysoké Mýto</v>
      </c>
      <c r="F20" s="1">
        <f>'Prez_ A'!D8</f>
        <v>1997</v>
      </c>
      <c r="G20" s="7">
        <v>0.01726851851851852</v>
      </c>
      <c r="H20" s="8" t="s">
        <v>9</v>
      </c>
      <c r="I20" s="9">
        <f t="shared" si="0"/>
        <v>0.004097222222222226</v>
      </c>
      <c r="J20" s="10">
        <f t="shared" si="1"/>
        <v>18.820375335120644</v>
      </c>
    </row>
    <row r="21" spans="2:10" ht="12.75">
      <c r="B21" s="6" t="s">
        <v>24</v>
      </c>
      <c r="C21" s="1">
        <f>'Prez_ A'!A21</f>
        <v>65</v>
      </c>
      <c r="D21" t="str">
        <f>'Prez_ A'!B21</f>
        <v>UHLÍŘ Daniel</v>
      </c>
      <c r="E21" t="str">
        <f>'Prez_ A'!C21</f>
        <v>Přerov</v>
      </c>
      <c r="F21" s="1">
        <f>'Prez_ A'!D21</f>
        <v>1996</v>
      </c>
      <c r="G21" s="7">
        <v>0.017766203703703704</v>
      </c>
      <c r="H21" s="8" t="s">
        <v>9</v>
      </c>
      <c r="I21" s="9">
        <f t="shared" si="0"/>
        <v>0.00459490740740741</v>
      </c>
      <c r="J21" s="10">
        <f t="shared" si="1"/>
        <v>18.293159609120522</v>
      </c>
    </row>
    <row r="22" spans="2:10" ht="12.75">
      <c r="B22" s="6" t="s">
        <v>25</v>
      </c>
      <c r="C22" s="1">
        <f>'Prez_ A'!A12</f>
        <v>5</v>
      </c>
      <c r="D22" t="str">
        <f>'Prez_ A'!B12</f>
        <v>GRYGAR Michal</v>
      </c>
      <c r="E22" t="str">
        <f>'Prez_ A'!C12</f>
        <v>Lipník nad Bečvou</v>
      </c>
      <c r="F22" s="1">
        <f>'Prez_ A'!D12</f>
        <v>1996</v>
      </c>
      <c r="G22" s="7">
        <v>0.01798611111111111</v>
      </c>
      <c r="H22" s="8" t="s">
        <v>9</v>
      </c>
      <c r="I22" s="9">
        <f t="shared" si="0"/>
        <v>0.004814814814814815</v>
      </c>
      <c r="J22" s="10">
        <f t="shared" si="1"/>
        <v>18.06949806949807</v>
      </c>
    </row>
    <row r="23" spans="2:10" ht="12.75">
      <c r="B23" s="6" t="s">
        <v>26</v>
      </c>
      <c r="C23" s="1">
        <f>'Prez_ A'!H4</f>
        <v>109</v>
      </c>
      <c r="D23" t="str">
        <f>'Prez_ A'!I4</f>
        <v>VOJTĚCH Nezval</v>
      </c>
      <c r="E23" t="str">
        <f>'Prez_ A'!J4</f>
        <v>Přerov</v>
      </c>
      <c r="F23" s="1">
        <f>'Prez_ A'!K4</f>
        <v>1997</v>
      </c>
      <c r="G23" s="7">
        <v>0.018460648148148146</v>
      </c>
      <c r="H23" s="8" t="s">
        <v>9</v>
      </c>
      <c r="I23" s="9">
        <f t="shared" si="0"/>
        <v>0.005289351851851852</v>
      </c>
      <c r="J23" s="10">
        <f t="shared" si="1"/>
        <v>17.605015673981192</v>
      </c>
    </row>
    <row r="24" spans="2:10" ht="12.75">
      <c r="B24" s="6" t="s">
        <v>27</v>
      </c>
      <c r="C24" s="1">
        <f>'Prez_ A'!H7</f>
        <v>379</v>
      </c>
      <c r="D24" t="str">
        <f>'Prez_ A'!I7</f>
        <v>FOUKAL Marek</v>
      </c>
      <c r="E24" t="str">
        <f>'Prez_ A'!J7</f>
        <v>Přerov</v>
      </c>
      <c r="F24" s="1">
        <f>'Prez_ A'!K7</f>
        <v>1997</v>
      </c>
      <c r="G24" s="7">
        <v>0.018703703703703705</v>
      </c>
      <c r="H24" s="8" t="s">
        <v>9</v>
      </c>
      <c r="I24" s="9">
        <f t="shared" si="0"/>
        <v>0.005532407407407411</v>
      </c>
      <c r="J24" s="10">
        <f t="shared" si="1"/>
        <v>17.376237623762375</v>
      </c>
    </row>
    <row r="25" spans="2:10" ht="12.75">
      <c r="B25" s="6" t="s">
        <v>28</v>
      </c>
      <c r="C25" s="1">
        <f>'Prez_ A'!A15</f>
        <v>37</v>
      </c>
      <c r="D25" t="str">
        <f>'Prez_ A'!B15</f>
        <v>PINČEK Jiří</v>
      </c>
      <c r="E25" t="str">
        <f>'Prez_ A'!C15</f>
        <v>Přerov</v>
      </c>
      <c r="F25" s="1">
        <f>'Prez_ A'!D15</f>
        <v>1997</v>
      </c>
      <c r="G25" s="7">
        <v>0.01875</v>
      </c>
      <c r="H25" s="8" t="s">
        <v>9</v>
      </c>
      <c r="I25" s="9">
        <f t="shared" si="0"/>
        <v>0.0055787037037037055</v>
      </c>
      <c r="J25" s="10">
        <f t="shared" si="1"/>
        <v>17.333333333333332</v>
      </c>
    </row>
    <row r="26" spans="2:10" ht="12.75">
      <c r="B26" s="6" t="s">
        <v>29</v>
      </c>
      <c r="C26" s="1">
        <f>'Prez_ A'!A10</f>
        <v>363</v>
      </c>
      <c r="D26" t="str">
        <f>'Prez_ A'!B10</f>
        <v>TKADLČÍK Robert</v>
      </c>
      <c r="E26" t="str">
        <f>'Prez_ A'!C10</f>
        <v>Přerov-Předmostí</v>
      </c>
      <c r="F26" s="1">
        <f>'Prez_ A'!D10</f>
        <v>1996</v>
      </c>
      <c r="G26" s="7">
        <v>0.019074074074074073</v>
      </c>
      <c r="H26" s="8" t="s">
        <v>9</v>
      </c>
      <c r="I26" s="9">
        <f t="shared" si="0"/>
        <v>0.005902777777777779</v>
      </c>
      <c r="J26" s="10">
        <f t="shared" si="1"/>
        <v>17.03883495145631</v>
      </c>
    </row>
    <row r="27" spans="2:10" ht="12.75">
      <c r="B27" s="6" t="s">
        <v>30</v>
      </c>
      <c r="C27" s="1">
        <f>'Prez_ A'!H6</f>
        <v>378</v>
      </c>
      <c r="D27" t="str">
        <f>'Prez_ A'!I6</f>
        <v>JANÁČEK Jakub</v>
      </c>
      <c r="E27" t="str">
        <f>'Prez_ A'!J6</f>
        <v>Radslavice</v>
      </c>
      <c r="F27" s="1">
        <f>'Prez_ A'!K6</f>
        <v>1996</v>
      </c>
      <c r="G27" s="7">
        <v>0.019282407407407408</v>
      </c>
      <c r="H27" s="8" t="s">
        <v>9</v>
      </c>
      <c r="I27" s="9">
        <f t="shared" si="0"/>
        <v>0.006111111111111114</v>
      </c>
      <c r="J27" s="10">
        <f t="shared" si="1"/>
        <v>16.854741896758703</v>
      </c>
    </row>
    <row r="28" spans="2:10" ht="12.75">
      <c r="B28" s="6" t="s">
        <v>31</v>
      </c>
      <c r="C28" s="1">
        <f>'Prez_ A'!A4</f>
        <v>343</v>
      </c>
      <c r="D28" t="str">
        <f>'Prez_ A'!B4</f>
        <v>NAVRÁTIL Josef</v>
      </c>
      <c r="E28" t="str">
        <f>'Prez_ A'!C4</f>
        <v>Citov</v>
      </c>
      <c r="F28" s="1">
        <f>'Prez_ A'!D4</f>
        <v>1996</v>
      </c>
      <c r="G28" s="7">
        <v>0.020879629629629626</v>
      </c>
      <c r="H28" s="8" t="s">
        <v>9</v>
      </c>
      <c r="I28" s="9">
        <f t="shared" si="0"/>
        <v>0.007708333333333333</v>
      </c>
      <c r="J28" s="10">
        <f t="shared" si="1"/>
        <v>15.565410199556542</v>
      </c>
    </row>
    <row r="29" spans="2:10" ht="12.75">
      <c r="B29" s="6" t="s">
        <v>32</v>
      </c>
      <c r="C29" s="1">
        <v>62</v>
      </c>
      <c r="D29" t="s">
        <v>33</v>
      </c>
      <c r="E29" t="s">
        <v>34</v>
      </c>
      <c r="F29" s="1">
        <v>1995</v>
      </c>
      <c r="G29" s="7" t="s">
        <v>35</v>
      </c>
      <c r="H29" s="8"/>
      <c r="I29" s="9"/>
      <c r="J29" s="10"/>
    </row>
    <row r="30" spans="2:10" ht="12.75">
      <c r="B30" s="6" t="s">
        <v>36</v>
      </c>
      <c r="C30" s="1">
        <v>110</v>
      </c>
      <c r="D30" t="s">
        <v>37</v>
      </c>
      <c r="E30" t="s">
        <v>38</v>
      </c>
      <c r="F30" s="1">
        <v>1996</v>
      </c>
      <c r="G30" s="7" t="s">
        <v>35</v>
      </c>
      <c r="H30" s="8"/>
      <c r="I30" s="9"/>
      <c r="J30" s="10"/>
    </row>
    <row r="31" spans="2:10" ht="12.75">
      <c r="B31" s="6" t="s">
        <v>39</v>
      </c>
      <c r="C31" s="1">
        <f>'Prez_ A'!A6</f>
        <v>349</v>
      </c>
      <c r="D31" t="str">
        <f>'Prez_ A'!B6</f>
        <v>ZDRÁHAL David</v>
      </c>
      <c r="E31" t="str">
        <f>'Prez_ A'!C6</f>
        <v>Přerov</v>
      </c>
      <c r="F31" s="11">
        <f>'Prez_ A'!D6</f>
        <v>1994</v>
      </c>
      <c r="G31" s="7">
        <v>0.013900462962962962</v>
      </c>
      <c r="H31" s="8" t="s">
        <v>9</v>
      </c>
      <c r="I31" s="9">
        <f>G31-konst_1</f>
        <v>0.0007291666666666679</v>
      </c>
      <c r="J31" s="10">
        <f>7.8/((MINUTE(G31)*60+SECOND(G31))/3600)</f>
        <v>23.380516236469607</v>
      </c>
    </row>
    <row r="32" spans="2:10" ht="12.75">
      <c r="B32" s="6"/>
      <c r="C32" s="1"/>
      <c r="F32" s="1"/>
      <c r="G32" s="12"/>
      <c r="H32" s="13"/>
      <c r="I32" s="14"/>
      <c r="J32" s="12"/>
    </row>
    <row r="33" spans="2:10" ht="12.75">
      <c r="B33" s="6"/>
      <c r="C33" s="1"/>
      <c r="F33" s="1"/>
      <c r="G33" s="12"/>
      <c r="H33" s="13"/>
      <c r="I33" s="14"/>
      <c r="J33" s="12"/>
    </row>
    <row r="34" spans="2:10" ht="12.75">
      <c r="B34" s="6"/>
      <c r="C34" s="1"/>
      <c r="F34" s="1"/>
      <c r="G34" s="7"/>
      <c r="H34" s="8"/>
      <c r="I34" s="9"/>
      <c r="J34" s="10"/>
    </row>
    <row r="35" spans="2:10" ht="12.75">
      <c r="B35" s="6"/>
      <c r="C35" s="1"/>
      <c r="F35" s="1"/>
      <c r="G35" s="7"/>
      <c r="H35" s="8"/>
      <c r="I35" s="9"/>
      <c r="J35" s="10"/>
    </row>
    <row r="36" spans="2:10" ht="12.75">
      <c r="B36" s="6"/>
      <c r="C36" s="1"/>
      <c r="F36" s="1"/>
      <c r="G36" s="7"/>
      <c r="H36" s="8"/>
      <c r="I36" s="9"/>
      <c r="J36" s="10"/>
    </row>
    <row r="37" spans="2:10" ht="12.75">
      <c r="B37" s="6"/>
      <c r="C37" s="1"/>
      <c r="F37" s="1"/>
      <c r="G37" s="7"/>
      <c r="H37" s="8"/>
      <c r="I37" s="9"/>
      <c r="J37" s="10"/>
    </row>
    <row r="38" spans="2:10" ht="12.75">
      <c r="B38" s="6"/>
      <c r="C38" s="1"/>
      <c r="F38" s="1"/>
      <c r="G38" s="7"/>
      <c r="H38" s="8"/>
      <c r="I38" s="9"/>
      <c r="J38" s="10"/>
    </row>
    <row r="39" spans="2:10" ht="12.75">
      <c r="B39" s="6"/>
      <c r="C39" s="1"/>
      <c r="F39" s="1"/>
      <c r="G39" s="7"/>
      <c r="H39" s="8"/>
      <c r="I39" s="9"/>
      <c r="J39" s="10"/>
    </row>
    <row r="40" spans="2:10" ht="12.75">
      <c r="B40" s="6"/>
      <c r="C40" s="1"/>
      <c r="F40" s="1"/>
      <c r="G40" s="7"/>
      <c r="H40" s="8"/>
      <c r="I40" s="9"/>
      <c r="J40" s="10"/>
    </row>
    <row r="41" spans="2:10" ht="12.75">
      <c r="B41" s="6"/>
      <c r="C41" s="1"/>
      <c r="F41" s="1"/>
      <c r="G41" s="7"/>
      <c r="H41" s="8"/>
      <c r="I41" s="9"/>
      <c r="J41" s="10"/>
    </row>
    <row r="42" spans="2:10" ht="12.75">
      <c r="B42" s="6"/>
      <c r="C42" s="1"/>
      <c r="F42" s="1"/>
      <c r="G42" s="7"/>
      <c r="H42" s="8"/>
      <c r="I42" s="9"/>
      <c r="J42" s="10"/>
    </row>
    <row r="43" spans="2:10" ht="12.75">
      <c r="B43" s="6"/>
      <c r="C43" s="1"/>
      <c r="F43" s="1"/>
      <c r="G43" s="7"/>
      <c r="H43" s="8"/>
      <c r="I43" s="9"/>
      <c r="J43" s="10"/>
    </row>
    <row r="44" spans="2:10" ht="12.75">
      <c r="B44" s="6"/>
      <c r="C44" s="1"/>
      <c r="F44" s="1"/>
      <c r="G44" s="7"/>
      <c r="H44" s="8"/>
      <c r="I44" s="9"/>
      <c r="J44" s="10"/>
    </row>
    <row r="45" spans="2:10" ht="12.75">
      <c r="B45" s="6"/>
      <c r="C45" s="1"/>
      <c r="F45" s="1"/>
      <c r="G45" s="7"/>
      <c r="H45" s="8"/>
      <c r="I45" s="9"/>
      <c r="J45" s="10"/>
    </row>
    <row r="46" spans="2:10" ht="12.75">
      <c r="B46" s="6"/>
      <c r="C46" s="1"/>
      <c r="F46" s="1"/>
      <c r="G46" s="7"/>
      <c r="H46" s="8"/>
      <c r="I46" s="9"/>
      <c r="J46" s="10"/>
    </row>
    <row r="47" spans="2:10" ht="12.75">
      <c r="B47" s="6"/>
      <c r="C47" s="1"/>
      <c r="F47" s="1"/>
      <c r="G47" s="7"/>
      <c r="H47" s="8"/>
      <c r="I47" s="9"/>
      <c r="J47" s="10"/>
    </row>
    <row r="48" spans="2:10" ht="12.75">
      <c r="B48" s="6"/>
      <c r="C48" s="1"/>
      <c r="F48" s="1"/>
      <c r="G48" s="7"/>
      <c r="H48" s="8"/>
      <c r="I48" s="9"/>
      <c r="J48" s="10"/>
    </row>
    <row r="49" spans="2:10" ht="12.75">
      <c r="B49" s="6"/>
      <c r="C49" s="1"/>
      <c r="F49" s="1"/>
      <c r="G49" s="7"/>
      <c r="H49" s="8"/>
      <c r="I49" s="9"/>
      <c r="J49" s="10"/>
    </row>
    <row r="50" spans="2:10" ht="12.75">
      <c r="B50" s="6"/>
      <c r="C50" s="1"/>
      <c r="F50" s="1"/>
      <c r="G50" s="7"/>
      <c r="H50" s="8"/>
      <c r="I50" s="9"/>
      <c r="J50" s="10"/>
    </row>
    <row r="51" spans="2:10" ht="12.75">
      <c r="B51" s="6"/>
      <c r="C51" s="1"/>
      <c r="F51" s="1"/>
      <c r="G51" s="7"/>
      <c r="H51" s="8"/>
      <c r="I51" s="9"/>
      <c r="J51" s="10"/>
    </row>
    <row r="52" spans="2:10" ht="12.75">
      <c r="B52" s="6"/>
      <c r="C52" s="1"/>
      <c r="F52" s="1"/>
      <c r="G52" s="7"/>
      <c r="H52" s="8"/>
      <c r="I52" s="9"/>
      <c r="J52" s="10"/>
    </row>
    <row r="53" spans="2:10" ht="12.75">
      <c r="B53" s="6"/>
      <c r="C53" s="1"/>
      <c r="F53" s="1"/>
      <c r="G53" s="7"/>
      <c r="H53" s="8"/>
      <c r="I53" s="9"/>
      <c r="J53" s="10"/>
    </row>
    <row r="54" spans="2:10" ht="12.75">
      <c r="B54" s="6"/>
      <c r="C54" s="1"/>
      <c r="F54" s="1"/>
      <c r="G54" s="7"/>
      <c r="H54" s="8"/>
      <c r="I54" s="9"/>
      <c r="J54" s="10"/>
    </row>
    <row r="55" spans="2:10" ht="12.75">
      <c r="B55" s="6"/>
      <c r="C55" s="1"/>
      <c r="F55" s="1"/>
      <c r="G55" s="7"/>
      <c r="H55" s="8"/>
      <c r="I55" s="9"/>
      <c r="J55" s="10"/>
    </row>
    <row r="56" spans="2:10" ht="12.75">
      <c r="B56" s="6"/>
      <c r="C56" s="1"/>
      <c r="F56" s="1"/>
      <c r="G56" s="7"/>
      <c r="H56" s="8"/>
      <c r="I56" s="9"/>
      <c r="J56" s="10"/>
    </row>
    <row r="57" spans="2:10" ht="12.75">
      <c r="B57" s="6"/>
      <c r="C57" s="1"/>
      <c r="F57" s="1"/>
      <c r="G57" s="7"/>
      <c r="H57" s="8"/>
      <c r="I57" s="9"/>
      <c r="J57" s="10"/>
    </row>
    <row r="58" spans="2:10" ht="12.75">
      <c r="B58" s="6"/>
      <c r="C58" s="1"/>
      <c r="F58" s="1"/>
      <c r="G58" s="7"/>
      <c r="H58" s="8"/>
      <c r="I58" s="9"/>
      <c r="J58" s="10"/>
    </row>
    <row r="59" spans="2:10" ht="12.75">
      <c r="B59" s="6"/>
      <c r="C59" s="1"/>
      <c r="F59" s="1"/>
      <c r="G59" s="7"/>
      <c r="H59" s="8"/>
      <c r="I59" s="9"/>
      <c r="J59" s="10"/>
    </row>
    <row r="60" spans="2:10" ht="12.75">
      <c r="B60" s="6"/>
      <c r="C60" s="1"/>
      <c r="F60" s="1"/>
      <c r="G60" s="7"/>
      <c r="H60" s="8"/>
      <c r="I60" s="9"/>
      <c r="J60" s="10"/>
    </row>
    <row r="61" spans="2:10" ht="12.75">
      <c r="B61" s="6"/>
      <c r="C61" s="1"/>
      <c r="F61" s="1"/>
      <c r="G61" s="7"/>
      <c r="H61" s="8"/>
      <c r="I61" s="9"/>
      <c r="J61" s="10"/>
    </row>
    <row r="62" spans="2:10" ht="12.75">
      <c r="B62" s="6"/>
      <c r="C62" s="1"/>
      <c r="F62" s="1"/>
      <c r="G62" s="7"/>
      <c r="H62" s="8"/>
      <c r="I62" s="9"/>
      <c r="J62" s="10"/>
    </row>
    <row r="63" spans="2:10" ht="12.75">
      <c r="B63" s="6"/>
      <c r="C63" s="1"/>
      <c r="F63" s="1"/>
      <c r="G63" s="7"/>
      <c r="H63" s="8"/>
      <c r="I63" s="9"/>
      <c r="J63" s="10"/>
    </row>
    <row r="64" spans="2:10" ht="12.75">
      <c r="B64" s="6"/>
      <c r="C64" s="1"/>
      <c r="F64" s="1"/>
      <c r="G64" s="7"/>
      <c r="H64" s="8"/>
      <c r="I64" s="9"/>
      <c r="J64" s="10"/>
    </row>
    <row r="65" spans="2:10" ht="12.75">
      <c r="B65" s="6"/>
      <c r="C65" s="1"/>
      <c r="F65" s="1"/>
      <c r="G65" s="7"/>
      <c r="H65" s="8"/>
      <c r="I65" s="9"/>
      <c r="J65" s="10"/>
    </row>
    <row r="66" spans="2:10" ht="12.75">
      <c r="B66" s="6"/>
      <c r="C66" s="1"/>
      <c r="F66" s="1"/>
      <c r="G66" s="7"/>
      <c r="H66" s="8"/>
      <c r="I66" s="9"/>
      <c r="J66" s="10"/>
    </row>
    <row r="67" spans="2:10" ht="12.75">
      <c r="B67" s="6"/>
      <c r="C67" s="1"/>
      <c r="F67" s="1"/>
      <c r="G67" s="7"/>
      <c r="H67" s="8"/>
      <c r="I67" s="9"/>
      <c r="J67" s="10"/>
    </row>
    <row r="68" spans="2:10" ht="12.75">
      <c r="B68" s="6"/>
      <c r="C68" s="1"/>
      <c r="F68" s="1"/>
      <c r="G68" s="7"/>
      <c r="H68" s="8"/>
      <c r="I68" s="9"/>
      <c r="J68" s="10"/>
    </row>
    <row r="69" spans="2:10" ht="12.75">
      <c r="B69" s="6"/>
      <c r="C69" s="1"/>
      <c r="F69" s="1"/>
      <c r="G69" s="7"/>
      <c r="H69" s="8"/>
      <c r="I69" s="9"/>
      <c r="J69" s="10"/>
    </row>
    <row r="70" spans="2:10" ht="12.75">
      <c r="B70" s="6"/>
      <c r="C70" s="1"/>
      <c r="F70" s="1"/>
      <c r="G70" s="7"/>
      <c r="H70" s="8"/>
      <c r="I70" s="9"/>
      <c r="J70" s="10"/>
    </row>
    <row r="71" spans="2:10" ht="12.75">
      <c r="B71" s="6"/>
      <c r="C71" s="1"/>
      <c r="F71" s="1"/>
      <c r="G71" s="7"/>
      <c r="H71" s="8"/>
      <c r="I71" s="9"/>
      <c r="J71" s="10"/>
    </row>
    <row r="72" spans="2:10" ht="12.75">
      <c r="B72" s="6"/>
      <c r="C72" s="1"/>
      <c r="F72" s="1"/>
      <c r="G72" s="7"/>
      <c r="H72" s="8"/>
      <c r="I72" s="9"/>
      <c r="J72" s="10"/>
    </row>
    <row r="73" spans="2:10" ht="12.75">
      <c r="B73" s="6"/>
      <c r="C73" s="1"/>
      <c r="F73" s="1"/>
      <c r="G73" s="7"/>
      <c r="H73" s="8"/>
      <c r="I73" s="9"/>
      <c r="J73" s="10"/>
    </row>
    <row r="74" spans="2:10" ht="12.75">
      <c r="B74" s="6"/>
      <c r="C74" s="1"/>
      <c r="F74" s="1"/>
      <c r="G74" s="7"/>
      <c r="H74" s="8"/>
      <c r="I74" s="9"/>
      <c r="J74" s="10"/>
    </row>
    <row r="75" spans="2:10" ht="12.75">
      <c r="B75" s="6"/>
      <c r="C75" s="1"/>
      <c r="F75" s="1"/>
      <c r="G75" s="7"/>
      <c r="H75" s="8"/>
      <c r="I75" s="9"/>
      <c r="J75" s="10"/>
    </row>
    <row r="76" spans="2:10" ht="12.75">
      <c r="B76" s="6"/>
      <c r="C76" s="1"/>
      <c r="F76" s="1"/>
      <c r="G76" s="7"/>
      <c r="H76" s="8"/>
      <c r="I76" s="9"/>
      <c r="J76" s="10"/>
    </row>
    <row r="77" spans="2:10" ht="12.75">
      <c r="B77" s="6"/>
      <c r="C77" s="1"/>
      <c r="F77" s="1"/>
      <c r="G77" s="7"/>
      <c r="H77" s="8"/>
      <c r="I77" s="9"/>
      <c r="J77" s="10"/>
    </row>
    <row r="78" spans="2:10" ht="12.75">
      <c r="B78" s="6"/>
      <c r="C78" s="1"/>
      <c r="F78" s="1"/>
      <c r="G78" s="7"/>
      <c r="H78" s="8"/>
      <c r="I78" s="9"/>
      <c r="J78" s="10"/>
    </row>
    <row r="79" spans="2:10" ht="12.75">
      <c r="B79" s="6"/>
      <c r="C79" s="1"/>
      <c r="F79" s="1"/>
      <c r="G79" s="7"/>
      <c r="H79" s="8"/>
      <c r="I79" s="9"/>
      <c r="J79" s="10"/>
    </row>
    <row r="80" spans="2:10" ht="12.75">
      <c r="B80" s="6"/>
      <c r="C80" s="1"/>
      <c r="F80" s="1"/>
      <c r="G80" s="7"/>
      <c r="H80" s="8"/>
      <c r="I80" s="9"/>
      <c r="J80" s="10"/>
    </row>
    <row r="81" spans="2:10" ht="12.75">
      <c r="B81" s="6"/>
      <c r="C81" s="1"/>
      <c r="F81" s="1"/>
      <c r="G81" s="7"/>
      <c r="H81" s="8"/>
      <c r="I81" s="9"/>
      <c r="J81" s="10"/>
    </row>
    <row r="82" spans="2:10" ht="12.75">
      <c r="B82" s="6"/>
      <c r="C82" s="1"/>
      <c r="F82" s="1"/>
      <c r="G82" s="7"/>
      <c r="H82" s="8"/>
      <c r="I82" s="9"/>
      <c r="J82" s="10"/>
    </row>
    <row r="83" spans="2:10" ht="12.75">
      <c r="B83" s="6"/>
      <c r="C83" s="1"/>
      <c r="F83" s="1"/>
      <c r="G83" s="7"/>
      <c r="H83" s="8"/>
      <c r="I83" s="9"/>
      <c r="J83" s="10"/>
    </row>
    <row r="84" spans="2:10" ht="12.75">
      <c r="B84" s="6"/>
      <c r="C84" s="1"/>
      <c r="F84" s="1"/>
      <c r="G84" s="7"/>
      <c r="H84" s="8"/>
      <c r="I84" s="9"/>
      <c r="J84" s="10"/>
    </row>
    <row r="85" spans="2:10" ht="12.75">
      <c r="B85" s="6"/>
      <c r="C85" s="1"/>
      <c r="F85" s="1"/>
      <c r="G85" s="7"/>
      <c r="H85" s="8"/>
      <c r="I85" s="9"/>
      <c r="J85" s="10"/>
    </row>
    <row r="86" spans="2:10" ht="12.75">
      <c r="B86" s="6"/>
      <c r="C86" s="1"/>
      <c r="F86" s="1"/>
      <c r="G86" s="7"/>
      <c r="H86" s="8"/>
      <c r="I86" s="9"/>
      <c r="J86" s="10"/>
    </row>
    <row r="87" spans="2:10" ht="12.75">
      <c r="B87" s="6"/>
      <c r="C87" s="1"/>
      <c r="F87" s="1"/>
      <c r="G87" s="7"/>
      <c r="H87" s="8"/>
      <c r="I87" s="9"/>
      <c r="J87" s="10"/>
    </row>
    <row r="88" spans="2:10" ht="12.75">
      <c r="B88" s="6"/>
      <c r="C88" s="1"/>
      <c r="F88" s="1"/>
      <c r="G88" s="7"/>
      <c r="H88" s="8"/>
      <c r="I88" s="9"/>
      <c r="J88" s="10"/>
    </row>
    <row r="89" spans="2:10" ht="12.75">
      <c r="B89" s="6"/>
      <c r="C89" s="1"/>
      <c r="F89" s="1"/>
      <c r="G89" s="7"/>
      <c r="H89" s="8"/>
      <c r="I89" s="9"/>
      <c r="J89" s="10"/>
    </row>
    <row r="90" spans="2:10" ht="12.75">
      <c r="B90" s="6"/>
      <c r="C90" s="1"/>
      <c r="F90" s="1"/>
      <c r="G90" s="7"/>
      <c r="H90" s="8"/>
      <c r="I90" s="9"/>
      <c r="J90" s="10"/>
    </row>
    <row r="91" spans="2:10" ht="12.75">
      <c r="B91" s="6"/>
      <c r="C91" s="1"/>
      <c r="F91" s="1"/>
      <c r="G91" s="7"/>
      <c r="H91" s="8"/>
      <c r="I91" s="9"/>
      <c r="J91" s="10"/>
    </row>
    <row r="92" spans="2:10" ht="12.75">
      <c r="B92" s="6"/>
      <c r="C92" s="1"/>
      <c r="F92" s="1"/>
      <c r="G92" s="7"/>
      <c r="H92" s="8"/>
      <c r="I92" s="9"/>
      <c r="J92" s="10"/>
    </row>
  </sheetData>
  <sheetProtection/>
  <mergeCells count="4">
    <mergeCell ref="A2:J2"/>
    <mergeCell ref="A4:G4"/>
    <mergeCell ref="I4:J4"/>
    <mergeCell ref="H6:I6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K58"/>
  <sheetViews>
    <sheetView zoomScalePageLayoutView="0" workbookViewId="0" topLeftCell="A1">
      <selection activeCell="N15" sqref="N15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6.75390625" style="0" customWidth="1"/>
    <col min="4" max="4" width="22.625" style="0" customWidth="1"/>
    <col min="5" max="5" width="15.75390625" style="0" customWidth="1"/>
    <col min="6" max="6" width="11.25390625" style="0" customWidth="1"/>
    <col min="7" max="7" width="10.875" style="0" customWidth="1"/>
    <col min="8" max="8" width="4.25390625" style="0" customWidth="1"/>
    <col min="10" max="10" width="11.125" style="0" customWidth="1"/>
    <col min="11" max="11" width="11.375" style="0" customWidth="1"/>
  </cols>
  <sheetData>
    <row r="1" ht="9" customHeight="1"/>
    <row r="2" spans="1:10" ht="33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9" t="str">
        <f>'Prez_ I'!A1:K1</f>
        <v>Kategorie I - holky narozeny 2000-2001 - 7,8km, start 14:20</v>
      </c>
      <c r="B4" s="39"/>
      <c r="C4" s="39"/>
      <c r="D4" s="39"/>
      <c r="E4" s="39"/>
      <c r="F4" s="39"/>
      <c r="G4" s="39"/>
      <c r="H4" s="2"/>
      <c r="I4" s="40">
        <v>40307</v>
      </c>
      <c r="J4" s="40"/>
    </row>
    <row r="6" spans="2:10" ht="12.75"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5" t="s">
        <v>5</v>
      </c>
      <c r="H6" s="41" t="s">
        <v>6</v>
      </c>
      <c r="I6" s="41"/>
      <c r="J6" s="5" t="s">
        <v>7</v>
      </c>
    </row>
    <row r="7" spans="2:10" ht="12.75">
      <c r="B7" s="6" t="s">
        <v>8</v>
      </c>
      <c r="C7" s="1">
        <f>'Prez_ I'!A10</f>
        <v>11</v>
      </c>
      <c r="D7" t="str">
        <f>'Prez_ I'!B10</f>
        <v>KUČEROVÁ Monika</v>
      </c>
      <c r="E7" t="str">
        <f>'Prez_ I'!C10</f>
        <v>Valašské Meziříčí</v>
      </c>
      <c r="F7" s="1">
        <f>'Prez_ I'!D10</f>
        <v>2000</v>
      </c>
      <c r="G7" s="7">
        <v>0.017685185185185182</v>
      </c>
      <c r="H7" s="8" t="s">
        <v>9</v>
      </c>
      <c r="I7" s="9">
        <f aca="true" t="shared" si="0" ref="I7:I18">G7-konst_10</f>
        <v>0</v>
      </c>
      <c r="J7" s="10">
        <f aca="true" t="shared" si="1" ref="J7:J18">7.8/((MINUTE(G7)*60+SECOND(G7))/3600)</f>
        <v>18.37696335078534</v>
      </c>
    </row>
    <row r="8" spans="2:10" ht="12.75">
      <c r="B8" s="6" t="s">
        <v>10</v>
      </c>
      <c r="C8" s="1">
        <f>'Prez_ I'!A13</f>
        <v>75</v>
      </c>
      <c r="D8" t="str">
        <f>'Prez_ I'!B13</f>
        <v>KUBICOVÁ Eva</v>
      </c>
      <c r="E8" t="str">
        <f>'Prez_ I'!C13</f>
        <v>Ostrava</v>
      </c>
      <c r="F8" s="1">
        <f>'Prez_ I'!D13</f>
        <v>2001</v>
      </c>
      <c r="G8" s="7">
        <v>0.02008101851851852</v>
      </c>
      <c r="H8" s="8" t="s">
        <v>9</v>
      </c>
      <c r="I8" s="9">
        <f t="shared" si="0"/>
        <v>0.0023958333333333366</v>
      </c>
      <c r="J8" s="10">
        <f t="shared" si="1"/>
        <v>16.18443804034582</v>
      </c>
    </row>
    <row r="9" spans="2:11" ht="12.75">
      <c r="B9" s="6" t="s">
        <v>11</v>
      </c>
      <c r="C9" s="1">
        <f>'Prez_ I'!A7</f>
        <v>400</v>
      </c>
      <c r="D9" t="str">
        <f>'Prez_ I'!B7</f>
        <v>PEJZLOVÁ Martina</v>
      </c>
      <c r="E9" t="str">
        <f>'Prez_ I'!C7</f>
        <v>Olomouc</v>
      </c>
      <c r="F9" s="1">
        <f>'Prez_ I'!D7</f>
        <v>2000</v>
      </c>
      <c r="G9" s="7">
        <v>0.020208333333333335</v>
      </c>
      <c r="H9" s="8" t="s">
        <v>9</v>
      </c>
      <c r="I9" s="9">
        <f t="shared" si="0"/>
        <v>0.002523148148148153</v>
      </c>
      <c r="J9" s="10">
        <f t="shared" si="1"/>
        <v>16.082474226804123</v>
      </c>
      <c r="K9" t="s">
        <v>12</v>
      </c>
    </row>
    <row r="10" spans="2:10" ht="12.75">
      <c r="B10" s="6" t="s">
        <v>13</v>
      </c>
      <c r="C10" s="1">
        <f>'Prez_ I'!A4</f>
        <v>371</v>
      </c>
      <c r="D10" t="str">
        <f>'Prez_ I'!B4</f>
        <v>SAMOHÝLOVÁ Lucie</v>
      </c>
      <c r="E10" t="str">
        <f>'Prez_ I'!C4</f>
        <v>Přerov</v>
      </c>
      <c r="F10" s="1">
        <f>'Prez_ I'!D4</f>
        <v>2000</v>
      </c>
      <c r="G10" s="7">
        <v>0.020983796296296296</v>
      </c>
      <c r="H10" s="8" t="s">
        <v>9</v>
      </c>
      <c r="I10" s="9">
        <f t="shared" si="0"/>
        <v>0.0032986111111111133</v>
      </c>
      <c r="J10" s="10">
        <f t="shared" si="1"/>
        <v>15.488141202426917</v>
      </c>
    </row>
    <row r="11" spans="2:10" ht="12.75">
      <c r="B11" s="6" t="s">
        <v>14</v>
      </c>
      <c r="C11" s="1">
        <f>'Prez_ I'!A6</f>
        <v>397</v>
      </c>
      <c r="D11" t="str">
        <f>'Prez_ I'!B6</f>
        <v>MIKESKOVÁ Michaela</v>
      </c>
      <c r="E11" t="str">
        <f>'Prez_ I'!C6</f>
        <v>Rožnov p. Radh.</v>
      </c>
      <c r="F11" s="1">
        <f>'Prez_ I'!D6</f>
        <v>2001</v>
      </c>
      <c r="G11" s="7">
        <v>0.021261574074074075</v>
      </c>
      <c r="H11" s="8" t="s">
        <v>9</v>
      </c>
      <c r="I11" s="9">
        <f t="shared" si="0"/>
        <v>0.003576388888888893</v>
      </c>
      <c r="J11" s="10">
        <f t="shared" si="1"/>
        <v>15.285792052259117</v>
      </c>
    </row>
    <row r="12" spans="2:10" ht="12.75">
      <c r="B12" s="6" t="s">
        <v>15</v>
      </c>
      <c r="C12" s="1">
        <f>'Prez_ I'!A15</f>
        <v>111</v>
      </c>
      <c r="D12" t="str">
        <f>'Prez_ I'!B15</f>
        <v>STRŽÍNKOVÁ Tereza</v>
      </c>
      <c r="E12" t="str">
        <f>'Prez_ I'!C15</f>
        <v>Radslavice</v>
      </c>
      <c r="F12" s="1">
        <f>'Prez_ I'!D15</f>
        <v>2000</v>
      </c>
      <c r="G12" s="7">
        <v>0.0212962962962963</v>
      </c>
      <c r="H12" s="8" t="s">
        <v>9</v>
      </c>
      <c r="I12" s="9">
        <f t="shared" si="0"/>
        <v>0.003611111111111117</v>
      </c>
      <c r="J12" s="10">
        <f t="shared" si="1"/>
        <v>15.260869565217392</v>
      </c>
    </row>
    <row r="13" spans="2:10" ht="12.75">
      <c r="B13" s="43" t="s">
        <v>16</v>
      </c>
      <c r="C13" s="44">
        <f>'Prez_ I'!A11</f>
        <v>27</v>
      </c>
      <c r="D13" s="45" t="str">
        <f>'Prez_ I'!B11</f>
        <v>PROCHÁZKOVÁ Marcela</v>
      </c>
      <c r="E13" s="45" t="str">
        <f>'Prez_ I'!C11</f>
        <v>Zlín</v>
      </c>
      <c r="F13" s="44">
        <f>'Prez_ I'!D11</f>
        <v>2001</v>
      </c>
      <c r="G13" s="46">
        <v>0.02291666666666667</v>
      </c>
      <c r="H13" s="47" t="s">
        <v>9</v>
      </c>
      <c r="I13" s="48">
        <f t="shared" si="0"/>
        <v>0.005231481481481486</v>
      </c>
      <c r="J13" s="49">
        <f t="shared" si="1"/>
        <v>14.18181818181818</v>
      </c>
    </row>
    <row r="14" spans="2:10" ht="12.75">
      <c r="B14" s="6" t="s">
        <v>17</v>
      </c>
      <c r="C14" s="1">
        <f>'Prez_ I'!A17</f>
        <v>156</v>
      </c>
      <c r="D14" t="str">
        <f>'Prez_ I'!B17</f>
        <v>NÁBĚLKOVÁ Adéla</v>
      </c>
      <c r="E14" t="str">
        <f>'Prez_ I'!C17</f>
        <v>Kroměříž</v>
      </c>
      <c r="F14" s="1">
        <f>'Prez_ I'!D17</f>
        <v>2001</v>
      </c>
      <c r="G14" s="7">
        <v>0.023634259259259258</v>
      </c>
      <c r="H14" s="8" t="s">
        <v>9</v>
      </c>
      <c r="I14" s="9">
        <f t="shared" si="0"/>
        <v>0.005949074074074075</v>
      </c>
      <c r="J14" s="10">
        <f t="shared" si="1"/>
        <v>13.751224289911852</v>
      </c>
    </row>
    <row r="15" spans="2:10" ht="12.75">
      <c r="B15" s="6" t="s">
        <v>18</v>
      </c>
      <c r="C15" s="1">
        <f>'Prez_ I'!A8</f>
        <v>403</v>
      </c>
      <c r="D15" t="str">
        <f>'Prez_ I'!B8</f>
        <v>TOMICOVÁ Kateřina</v>
      </c>
      <c r="E15" t="str">
        <f>'Prez_ I'!C8</f>
        <v>Těrlicko</v>
      </c>
      <c r="F15" s="1">
        <f>'Prez_ I'!D8</f>
        <v>2001</v>
      </c>
      <c r="G15" s="7">
        <v>0.02428240740740741</v>
      </c>
      <c r="H15" s="8" t="s">
        <v>9</v>
      </c>
      <c r="I15" s="9">
        <f t="shared" si="0"/>
        <v>0.0065972222222222265</v>
      </c>
      <c r="J15" s="10">
        <f t="shared" si="1"/>
        <v>13.384175405147761</v>
      </c>
    </row>
    <row r="16" spans="2:10" ht="12.75">
      <c r="B16" s="6" t="s">
        <v>19</v>
      </c>
      <c r="C16" s="1">
        <f>'Prez_ I'!A14</f>
        <v>102</v>
      </c>
      <c r="D16" t="str">
        <f>'Prez_ I'!B14</f>
        <v>GLADIŠOVÁ Zuzana</v>
      </c>
      <c r="E16" t="str">
        <f>'Prez_ I'!C14</f>
        <v>Lipník nad Bečvou</v>
      </c>
      <c r="F16" s="1">
        <f>'Prez_ I'!D14</f>
        <v>2001</v>
      </c>
      <c r="G16" s="7">
        <v>0.024675925925925924</v>
      </c>
      <c r="H16" s="8" t="s">
        <v>9</v>
      </c>
      <c r="I16" s="9">
        <f t="shared" si="0"/>
        <v>0.006990740740740742</v>
      </c>
      <c r="J16" s="10">
        <f t="shared" si="1"/>
        <v>13.170731707317072</v>
      </c>
    </row>
    <row r="17" spans="2:10" ht="12.75">
      <c r="B17" s="6" t="s">
        <v>20</v>
      </c>
      <c r="C17" s="1">
        <f>'Prez_ I'!A12</f>
        <v>64</v>
      </c>
      <c r="D17" t="str">
        <f>'Prez_ I'!B12</f>
        <v>UHLÍŘOVÁ Eva</v>
      </c>
      <c r="E17" t="str">
        <f>'Prez_ I'!C12</f>
        <v>Přerov</v>
      </c>
      <c r="F17" s="1">
        <f>'Prez_ I'!D12</f>
        <v>2001</v>
      </c>
      <c r="G17" s="7">
        <v>0.024930555555555553</v>
      </c>
      <c r="H17" s="8" t="s">
        <v>9</v>
      </c>
      <c r="I17" s="9">
        <f t="shared" si="0"/>
        <v>0.007245370370370371</v>
      </c>
      <c r="J17" s="10">
        <f t="shared" si="1"/>
        <v>13.036211699164344</v>
      </c>
    </row>
    <row r="18" spans="2:10" ht="12.75">
      <c r="B18" s="6" t="s">
        <v>21</v>
      </c>
      <c r="C18" s="1">
        <f>'Prez_ I'!A16</f>
        <v>133</v>
      </c>
      <c r="D18" t="str">
        <f>'Prez_ I'!B16</f>
        <v>BÁRA Vandrovcová</v>
      </c>
      <c r="E18" t="str">
        <f>'Prez_ I'!C16</f>
        <v>Osek nad Bečvou</v>
      </c>
      <c r="F18" s="1">
        <f>'Prez_ I'!D16</f>
        <v>2001</v>
      </c>
      <c r="G18" s="7">
        <v>0.02578703703703704</v>
      </c>
      <c r="H18" s="8" t="s">
        <v>9</v>
      </c>
      <c r="I18" s="9">
        <f t="shared" si="0"/>
        <v>0.008101851851851857</v>
      </c>
      <c r="J18" s="10">
        <f t="shared" si="1"/>
        <v>12.6032315978456</v>
      </c>
    </row>
    <row r="19" spans="2:10" ht="12.75">
      <c r="B19" s="6" t="s">
        <v>22</v>
      </c>
      <c r="C19" s="1">
        <f>'Prez_ I'!A5</f>
        <v>389</v>
      </c>
      <c r="D19" t="str">
        <f>'Prez_ I'!B5</f>
        <v>POSPÍŠILOVÁ Petra</v>
      </c>
      <c r="E19" t="str">
        <f>'Prez_ I'!C5</f>
        <v>Přerov</v>
      </c>
      <c r="F19" s="1">
        <f>'Prez_ I'!D5</f>
        <v>2001</v>
      </c>
      <c r="G19" s="7" t="s">
        <v>68</v>
      </c>
      <c r="H19" s="8"/>
      <c r="I19" s="9"/>
      <c r="J19" s="10"/>
    </row>
    <row r="20" spans="2:10" ht="12.75">
      <c r="B20" s="6" t="s">
        <v>23</v>
      </c>
      <c r="C20" s="1">
        <f>'Prez_ I'!A9</f>
        <v>7</v>
      </c>
      <c r="D20" t="str">
        <f>'Prez_ I'!B9</f>
        <v>TESÁROVÁ Laura</v>
      </c>
      <c r="E20" t="str">
        <f>'Prez_ I'!C9</f>
        <v>Ivanka pri Dunaji</v>
      </c>
      <c r="F20" s="1">
        <f>'Prez_ I'!D9</f>
        <v>2001</v>
      </c>
      <c r="G20" s="7" t="s">
        <v>68</v>
      </c>
      <c r="H20" s="8"/>
      <c r="I20" s="9"/>
      <c r="J20" s="10"/>
    </row>
    <row r="21" spans="2:10" ht="12.75">
      <c r="B21" s="6"/>
      <c r="C21" s="1"/>
      <c r="F21" s="1"/>
      <c r="G21" s="7"/>
      <c r="H21" s="8"/>
      <c r="I21" s="9"/>
      <c r="J21" s="10"/>
    </row>
    <row r="22" spans="2:10" ht="12.75">
      <c r="B22" s="6"/>
      <c r="C22" s="1"/>
      <c r="F22" s="1"/>
      <c r="G22" s="7"/>
      <c r="H22" s="8"/>
      <c r="I22" s="9"/>
      <c r="J22" s="10"/>
    </row>
    <row r="23" spans="2:10" ht="12.75">
      <c r="B23" s="6"/>
      <c r="C23" s="1"/>
      <c r="F23" s="1"/>
      <c r="G23" s="7"/>
      <c r="H23" s="8"/>
      <c r="I23" s="9"/>
      <c r="J23" s="10"/>
    </row>
    <row r="24" spans="2:10" ht="12.75">
      <c r="B24" s="6"/>
      <c r="C24" s="1"/>
      <c r="F24" s="1"/>
      <c r="G24" s="7"/>
      <c r="H24" s="8"/>
      <c r="I24" s="9"/>
      <c r="J24" s="10"/>
    </row>
    <row r="25" spans="2:10" ht="12.75">
      <c r="B25" s="6"/>
      <c r="C25" s="1"/>
      <c r="F25" s="1"/>
      <c r="G25" s="7"/>
      <c r="H25" s="8"/>
      <c r="I25" s="9"/>
      <c r="J25" s="10"/>
    </row>
    <row r="26" spans="2:10" ht="12.75">
      <c r="B26" s="6"/>
      <c r="C26" s="1"/>
      <c r="F26" s="1"/>
      <c r="G26" s="7"/>
      <c r="H26" s="8"/>
      <c r="I26" s="9"/>
      <c r="J26" s="10"/>
    </row>
    <row r="27" spans="2:10" ht="12.75">
      <c r="B27" s="6"/>
      <c r="C27" s="1"/>
      <c r="F27" s="1"/>
      <c r="G27" s="7"/>
      <c r="H27" s="8"/>
      <c r="I27" s="9"/>
      <c r="J27" s="10"/>
    </row>
    <row r="28" spans="2:10" ht="12.75">
      <c r="B28" s="6"/>
      <c r="C28" s="1"/>
      <c r="F28" s="1"/>
      <c r="G28" s="7"/>
      <c r="H28" s="8"/>
      <c r="I28" s="9"/>
      <c r="J28" s="10"/>
    </row>
    <row r="29" spans="2:10" ht="12.75">
      <c r="B29" s="6"/>
      <c r="C29" s="1"/>
      <c r="F29" s="1"/>
      <c r="G29" s="7"/>
      <c r="H29" s="8"/>
      <c r="I29" s="9"/>
      <c r="J29" s="10"/>
    </row>
    <row r="30" spans="2:10" ht="12.75">
      <c r="B30" s="6"/>
      <c r="C30" s="1"/>
      <c r="F30" s="1"/>
      <c r="G30" s="7"/>
      <c r="H30" s="8"/>
      <c r="I30" s="9"/>
      <c r="J30" s="10"/>
    </row>
    <row r="31" spans="2:10" ht="12.75">
      <c r="B31" s="6"/>
      <c r="C31" s="1"/>
      <c r="F31" s="1"/>
      <c r="G31" s="7"/>
      <c r="H31" s="8"/>
      <c r="I31" s="9"/>
      <c r="J31" s="10"/>
    </row>
    <row r="32" spans="2:10" ht="12.75">
      <c r="B32" s="6"/>
      <c r="C32" s="1"/>
      <c r="F32" s="1"/>
      <c r="G32" s="7"/>
      <c r="H32" s="8"/>
      <c r="I32" s="9"/>
      <c r="J32" s="10"/>
    </row>
    <row r="33" spans="2:10" ht="12.75">
      <c r="B33" s="6"/>
      <c r="C33" s="1"/>
      <c r="F33" s="1"/>
      <c r="G33" s="7"/>
      <c r="H33" s="8"/>
      <c r="I33" s="9"/>
      <c r="J33" s="10"/>
    </row>
    <row r="34" spans="2:10" ht="12.75">
      <c r="B34" s="6"/>
      <c r="C34" s="1"/>
      <c r="F34" s="1"/>
      <c r="G34" s="7"/>
      <c r="H34" s="8"/>
      <c r="I34" s="9"/>
      <c r="J34" s="10"/>
    </row>
    <row r="35" spans="2:10" ht="12.75">
      <c r="B35" s="6"/>
      <c r="C35" s="1"/>
      <c r="F35" s="1"/>
      <c r="G35" s="7"/>
      <c r="H35" s="8"/>
      <c r="I35" s="9"/>
      <c r="J35" s="10"/>
    </row>
    <row r="36" spans="2:10" ht="12.75">
      <c r="B36" s="6"/>
      <c r="C36" s="1"/>
      <c r="F36" s="1"/>
      <c r="G36" s="7"/>
      <c r="H36" s="8"/>
      <c r="I36" s="9"/>
      <c r="J36" s="10"/>
    </row>
    <row r="37" spans="2:10" ht="12.75">
      <c r="B37" s="6"/>
      <c r="C37" s="1"/>
      <c r="F37" s="1"/>
      <c r="G37" s="7"/>
      <c r="H37" s="8"/>
      <c r="I37" s="9"/>
      <c r="J37" s="10"/>
    </row>
    <row r="38" spans="2:10" ht="12.75">
      <c r="B38" s="6"/>
      <c r="C38" s="1"/>
      <c r="F38" s="1"/>
      <c r="G38" s="7"/>
      <c r="H38" s="8"/>
      <c r="I38" s="9"/>
      <c r="J38" s="10"/>
    </row>
    <row r="39" spans="2:10" ht="12.75">
      <c r="B39" s="6"/>
      <c r="C39" s="1"/>
      <c r="F39" s="1"/>
      <c r="G39" s="7"/>
      <c r="H39" s="8"/>
      <c r="I39" s="9"/>
      <c r="J39" s="10"/>
    </row>
    <row r="40" spans="2:10" ht="12.75">
      <c r="B40" s="6"/>
      <c r="C40" s="1"/>
      <c r="F40" s="1"/>
      <c r="G40" s="7"/>
      <c r="H40" s="8"/>
      <c r="I40" s="9"/>
      <c r="J40" s="10"/>
    </row>
    <row r="41" spans="2:10" ht="12.75">
      <c r="B41" s="6"/>
      <c r="C41" s="1"/>
      <c r="F41" s="1"/>
      <c r="G41" s="7"/>
      <c r="H41" s="8"/>
      <c r="I41" s="9"/>
      <c r="J41" s="10"/>
    </row>
    <row r="42" spans="2:10" ht="12.75">
      <c r="B42" s="6"/>
      <c r="C42" s="1"/>
      <c r="F42" s="1"/>
      <c r="G42" s="7"/>
      <c r="H42" s="8"/>
      <c r="I42" s="9"/>
      <c r="J42" s="10"/>
    </row>
    <row r="43" spans="2:10" ht="12.75">
      <c r="B43" s="6"/>
      <c r="C43" s="1"/>
      <c r="F43" s="1"/>
      <c r="G43" s="7"/>
      <c r="H43" s="8"/>
      <c r="I43" s="9"/>
      <c r="J43" s="10"/>
    </row>
    <row r="44" spans="2:10" ht="12.75">
      <c r="B44" s="6"/>
      <c r="C44" s="1"/>
      <c r="F44" s="1"/>
      <c r="G44" s="7"/>
      <c r="H44" s="8"/>
      <c r="I44" s="9"/>
      <c r="J44" s="10"/>
    </row>
    <row r="45" spans="2:10" ht="12.75">
      <c r="B45" s="6"/>
      <c r="C45" s="1"/>
      <c r="F45" s="1"/>
      <c r="G45" s="7"/>
      <c r="H45" s="8"/>
      <c r="I45" s="9"/>
      <c r="J45" s="10"/>
    </row>
    <row r="46" spans="2:10" ht="12.75">
      <c r="B46" s="6"/>
      <c r="C46" s="1"/>
      <c r="F46" s="1"/>
      <c r="G46" s="7"/>
      <c r="H46" s="8"/>
      <c r="I46" s="9"/>
      <c r="J46" s="10"/>
    </row>
    <row r="47" spans="2:10" ht="12.75">
      <c r="B47" s="6"/>
      <c r="C47" s="1"/>
      <c r="F47" s="1"/>
      <c r="G47" s="7"/>
      <c r="H47" s="8"/>
      <c r="I47" s="9"/>
      <c r="J47" s="10"/>
    </row>
    <row r="48" spans="2:10" ht="12.75">
      <c r="B48" s="6"/>
      <c r="C48" s="1"/>
      <c r="F48" s="1"/>
      <c r="G48" s="7"/>
      <c r="H48" s="8"/>
      <c r="I48" s="9"/>
      <c r="J48" s="10"/>
    </row>
    <row r="49" ht="12.75">
      <c r="I49" s="16"/>
    </row>
    <row r="50" ht="12.75">
      <c r="I50" s="16"/>
    </row>
    <row r="51" ht="12.75">
      <c r="I51" s="16"/>
    </row>
    <row r="52" ht="12.75">
      <c r="I52" s="16"/>
    </row>
    <row r="53" ht="12.75">
      <c r="I53" s="16"/>
    </row>
    <row r="54" ht="12.75">
      <c r="I54" s="16"/>
    </row>
    <row r="55" ht="12.75">
      <c r="I55" s="16"/>
    </row>
    <row r="56" ht="12.75">
      <c r="I56" s="16"/>
    </row>
    <row r="57" ht="12.75">
      <c r="I57" s="16"/>
    </row>
    <row r="58" ht="12.75">
      <c r="I58" s="16"/>
    </row>
  </sheetData>
  <sheetProtection/>
  <mergeCells count="4">
    <mergeCell ref="A2:J2"/>
    <mergeCell ref="A4:G4"/>
    <mergeCell ref="I4:J4"/>
    <mergeCell ref="H6:I6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6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6.75390625" style="0" customWidth="1"/>
    <col min="4" max="4" width="21.125" style="0" customWidth="1"/>
    <col min="5" max="5" width="13.875" style="0" customWidth="1"/>
    <col min="6" max="6" width="11.25390625" style="0" customWidth="1"/>
    <col min="7" max="7" width="10.875" style="0" customWidth="1"/>
    <col min="8" max="8" width="6.625" style="0" customWidth="1"/>
    <col min="10" max="10" width="11.125" style="0" customWidth="1"/>
    <col min="11" max="11" width="11.375" style="0" customWidth="1"/>
  </cols>
  <sheetData>
    <row r="1" ht="9" customHeight="1"/>
    <row r="2" spans="1:10" ht="33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9" t="str">
        <f>'Prez_ J'!A1:K1</f>
        <v>Kategorie J - holky narozeny 2002-2003 - 7,8km, start 14:20</v>
      </c>
      <c r="B4" s="39"/>
      <c r="C4" s="39"/>
      <c r="D4" s="39"/>
      <c r="E4" s="39"/>
      <c r="F4" s="39"/>
      <c r="G4" s="39"/>
      <c r="H4" s="2"/>
      <c r="I4" s="40">
        <v>40307</v>
      </c>
      <c r="J4" s="40"/>
    </row>
    <row r="6" spans="2:10" ht="12.75"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5" t="s">
        <v>5</v>
      </c>
      <c r="H6" s="41" t="s">
        <v>6</v>
      </c>
      <c r="I6" s="41"/>
      <c r="J6" s="5" t="s">
        <v>7</v>
      </c>
    </row>
    <row r="7" spans="2:10" ht="12.75">
      <c r="B7" s="6" t="s">
        <v>8</v>
      </c>
      <c r="C7" s="1">
        <f>'Prez_ J'!A8</f>
        <v>4</v>
      </c>
      <c r="D7" t="str">
        <f>'Prez_ J'!B8</f>
        <v>BLECHOVÁ Lucie</v>
      </c>
      <c r="E7" t="str">
        <f>'Prez_ J'!C8</f>
        <v>Mladá Boleslav</v>
      </c>
      <c r="F7" s="1">
        <f>'Prez_ J'!D8</f>
        <v>2003</v>
      </c>
      <c r="G7" s="7">
        <v>0.020277777777777777</v>
      </c>
      <c r="H7" s="8" t="s">
        <v>9</v>
      </c>
      <c r="I7" s="9">
        <f aca="true" t="shared" si="0" ref="I7:I19">G7-konst_11</f>
        <v>0</v>
      </c>
      <c r="J7" s="10">
        <f aca="true" t="shared" si="1" ref="J7:J19">7.8/((MINUTE(G7)*60+SECOND(G7))/3600)</f>
        <v>16.027397260273972</v>
      </c>
    </row>
    <row r="8" spans="2:10" ht="12.75">
      <c r="B8" s="6" t="s">
        <v>10</v>
      </c>
      <c r="C8" s="1">
        <f>'Prez_ J'!A11</f>
        <v>89</v>
      </c>
      <c r="D8" t="str">
        <f>'Prez_ J'!B11</f>
        <v>ZOUHAROVÁ Natálie</v>
      </c>
      <c r="E8" t="str">
        <f>'Prez_ J'!C11</f>
        <v>Březnice</v>
      </c>
      <c r="F8" s="1">
        <f>'Prez_ J'!D11</f>
        <v>2002</v>
      </c>
      <c r="G8" s="7">
        <v>0.02136574074074074</v>
      </c>
      <c r="H8" s="8" t="s">
        <v>9</v>
      </c>
      <c r="I8" s="9">
        <f t="shared" si="0"/>
        <v>0.0010879629629629642</v>
      </c>
      <c r="J8" s="10">
        <f t="shared" si="1"/>
        <v>15.211267605633802</v>
      </c>
    </row>
    <row r="9" spans="2:11" ht="12.75">
      <c r="B9" s="6" t="s">
        <v>11</v>
      </c>
      <c r="C9" s="1">
        <f>'Prez_ J'!A9</f>
        <v>67</v>
      </c>
      <c r="D9" t="str">
        <f>'Prez_ J'!B9</f>
        <v>KŘENKOVÁ Nicola</v>
      </c>
      <c r="E9" t="str">
        <f>'Prez_ J'!C9</f>
        <v>Majetín</v>
      </c>
      <c r="F9" s="1">
        <f>'Prez_ J'!D9</f>
        <v>2003</v>
      </c>
      <c r="G9" s="7">
        <v>0.02344907407407407</v>
      </c>
      <c r="H9" s="8" t="s">
        <v>9</v>
      </c>
      <c r="I9" s="9">
        <f t="shared" si="0"/>
        <v>0.0031712962962962936</v>
      </c>
      <c r="J9" s="10">
        <f t="shared" si="1"/>
        <v>13.859822309970383</v>
      </c>
      <c r="K9" t="s">
        <v>12</v>
      </c>
    </row>
    <row r="10" spans="2:10" ht="12.75">
      <c r="B10" s="6" t="s">
        <v>13</v>
      </c>
      <c r="C10" s="1">
        <f>'Prez_ J'!A15</f>
        <v>187</v>
      </c>
      <c r="D10" t="str">
        <f>'Prez_ J'!B15</f>
        <v>BEŇOVÁ Andrea</v>
      </c>
      <c r="E10" t="str">
        <f>'Prez_ J'!C15</f>
        <v>Újezdec</v>
      </c>
      <c r="F10" s="1">
        <f>'Prez_ J'!D15</f>
        <v>2002</v>
      </c>
      <c r="G10" s="7">
        <v>0.025752314814814815</v>
      </c>
      <c r="H10" s="8" t="s">
        <v>9</v>
      </c>
      <c r="I10" s="9">
        <f t="shared" si="0"/>
        <v>0.005474537037037038</v>
      </c>
      <c r="J10" s="10">
        <f t="shared" si="1"/>
        <v>12.620224719101122</v>
      </c>
    </row>
    <row r="11" spans="2:10" ht="12.75">
      <c r="B11" s="6" t="s">
        <v>14</v>
      </c>
      <c r="C11" s="1">
        <f>'Prez_ J'!A7</f>
        <v>399</v>
      </c>
      <c r="D11" t="str">
        <f>'Prez_ J'!B7</f>
        <v>PEJZLOVÁ Pavla</v>
      </c>
      <c r="E11" t="str">
        <f>'Prez_ J'!C7</f>
        <v>Olomouc</v>
      </c>
      <c r="F11" s="1">
        <f>'Prez_ J'!D7</f>
        <v>2002</v>
      </c>
      <c r="G11" s="7">
        <v>0.02800925925925926</v>
      </c>
      <c r="H11" s="8" t="s">
        <v>9</v>
      </c>
      <c r="I11" s="9">
        <f t="shared" si="0"/>
        <v>0.007731481481481485</v>
      </c>
      <c r="J11" s="10">
        <f t="shared" si="1"/>
        <v>11.603305785123966</v>
      </c>
    </row>
    <row r="12" spans="2:10" ht="12.75">
      <c r="B12" s="6" t="s">
        <v>15</v>
      </c>
      <c r="C12" s="1">
        <f>'Prez_ J'!A16</f>
        <v>198</v>
      </c>
      <c r="D12" t="str">
        <f>'Prez_ J'!B16</f>
        <v>VESELÁ Veronika</v>
      </c>
      <c r="E12" t="str">
        <f>'Prez_ J'!C16</f>
        <v>Pardubice</v>
      </c>
      <c r="F12" s="1">
        <f>'Prez_ J'!D16</f>
        <v>2002</v>
      </c>
      <c r="G12" s="7">
        <v>0.028125</v>
      </c>
      <c r="H12" s="8" t="s">
        <v>9</v>
      </c>
      <c r="I12" s="9">
        <f t="shared" si="0"/>
        <v>0.007847222222222224</v>
      </c>
      <c r="J12" s="10">
        <f t="shared" si="1"/>
        <v>11.555555555555555</v>
      </c>
    </row>
    <row r="13" spans="2:10" ht="12.75">
      <c r="B13" s="6" t="s">
        <v>16</v>
      </c>
      <c r="C13" s="1">
        <f>'Prez_ J'!A12</f>
        <v>97</v>
      </c>
      <c r="D13" t="str">
        <f>'Prez_ J'!B12</f>
        <v>BARTOŠOVÁ Štěpánka</v>
      </c>
      <c r="E13" t="str">
        <f>'Prez_ J'!C12</f>
        <v>Přerov</v>
      </c>
      <c r="F13" s="1">
        <f>'Prez_ J'!D12</f>
        <v>2003</v>
      </c>
      <c r="G13" s="7">
        <v>0.028287037037037038</v>
      </c>
      <c r="H13" s="8" t="s">
        <v>9</v>
      </c>
      <c r="I13" s="9">
        <f t="shared" si="0"/>
        <v>0.008009259259259261</v>
      </c>
      <c r="J13" s="10">
        <f t="shared" si="1"/>
        <v>11.48936170212766</v>
      </c>
    </row>
    <row r="14" spans="2:10" ht="12.75">
      <c r="B14" s="6" t="s">
        <v>17</v>
      </c>
      <c r="C14" s="1">
        <f>'Prez_ J'!A10</f>
        <v>79</v>
      </c>
      <c r="D14" t="str">
        <f>'Prez_ J'!B10</f>
        <v>ŠENKOVÁ Sára</v>
      </c>
      <c r="E14" t="str">
        <f>'Prez_ J'!C10</f>
        <v>Olomouc</v>
      </c>
      <c r="F14" s="1">
        <f>'Prez_ J'!D10</f>
        <v>2003</v>
      </c>
      <c r="G14" s="7">
        <v>0.02866898148148148</v>
      </c>
      <c r="H14" s="8" t="s">
        <v>9</v>
      </c>
      <c r="I14" s="9">
        <f t="shared" si="0"/>
        <v>0.008391203703703703</v>
      </c>
      <c r="J14" s="10">
        <f t="shared" si="1"/>
        <v>11.336293903916028</v>
      </c>
    </row>
    <row r="15" spans="2:10" ht="12.75">
      <c r="B15" s="6" t="s">
        <v>18</v>
      </c>
      <c r="C15" s="1">
        <f>'Prez_ J'!A13</f>
        <v>141</v>
      </c>
      <c r="D15" t="str">
        <f>'Prez_ J'!B13</f>
        <v>ZANASKOVA Adela</v>
      </c>
      <c r="E15" t="str">
        <f>'Prez_ J'!C13</f>
        <v>kozlovice</v>
      </c>
      <c r="F15" s="1">
        <f>'Prez_ J'!D13</f>
        <v>2002</v>
      </c>
      <c r="G15" s="7">
        <v>0.02956018518518519</v>
      </c>
      <c r="H15" s="8" t="s">
        <v>9</v>
      </c>
      <c r="I15" s="9">
        <f t="shared" si="0"/>
        <v>0.009282407407407413</v>
      </c>
      <c r="J15" s="10">
        <f t="shared" si="1"/>
        <v>10.994518402505873</v>
      </c>
    </row>
    <row r="16" spans="2:10" ht="12.75">
      <c r="B16" s="6" t="s">
        <v>19</v>
      </c>
      <c r="C16" s="1">
        <f>'Prez_ J'!A6</f>
        <v>87</v>
      </c>
      <c r="D16" t="str">
        <f>'Prez_ J'!B6</f>
        <v>HENZLOVÁ Anežka</v>
      </c>
      <c r="E16" t="str">
        <f>'Prez_ J'!C6</f>
        <v>Březnice</v>
      </c>
      <c r="F16" s="1">
        <f>'Prez_ J'!D6</f>
        <v>2003</v>
      </c>
      <c r="G16" s="7">
        <v>0.029687500000000002</v>
      </c>
      <c r="H16" s="8" t="s">
        <v>9</v>
      </c>
      <c r="I16" s="9">
        <f t="shared" si="0"/>
        <v>0.009409722222222226</v>
      </c>
      <c r="J16" s="10">
        <f t="shared" si="1"/>
        <v>10.947368421052632</v>
      </c>
    </row>
    <row r="17" spans="2:10" ht="12.75">
      <c r="B17" s="6" t="s">
        <v>20</v>
      </c>
      <c r="C17" s="1">
        <f>'Prez_ J'!A4</f>
        <v>351</v>
      </c>
      <c r="D17" t="str">
        <f>'Prez_ J'!B4</f>
        <v>LAITOCHOVÁ Lucie</v>
      </c>
      <c r="E17" t="str">
        <f>'Prez_ J'!C4</f>
        <v>Přerov</v>
      </c>
      <c r="F17" s="1">
        <f>'Prez_ J'!D4</f>
        <v>2002</v>
      </c>
      <c r="G17" s="7">
        <v>0.030208333333333334</v>
      </c>
      <c r="H17" s="8" t="s">
        <v>9</v>
      </c>
      <c r="I17" s="9">
        <f t="shared" si="0"/>
        <v>0.009930555555555557</v>
      </c>
      <c r="J17" s="10">
        <f t="shared" si="1"/>
        <v>10.758620689655173</v>
      </c>
    </row>
    <row r="18" spans="2:10" ht="12.75">
      <c r="B18" s="6" t="s">
        <v>21</v>
      </c>
      <c r="C18" s="1">
        <f>'Prez_ J'!A14</f>
        <v>185</v>
      </c>
      <c r="D18" t="str">
        <f>'Prez_ J'!B14</f>
        <v>PAVELKOVÁ Barbora</v>
      </c>
      <c r="E18" t="str">
        <f>'Prez_ J'!C14</f>
        <v>Přerov</v>
      </c>
      <c r="F18" s="1">
        <f>'Prez_ J'!D14</f>
        <v>2003</v>
      </c>
      <c r="G18" s="7">
        <v>0.030497685185185183</v>
      </c>
      <c r="H18" s="8" t="s">
        <v>9</v>
      </c>
      <c r="I18" s="9">
        <f t="shared" si="0"/>
        <v>0.010219907407407407</v>
      </c>
      <c r="J18" s="10">
        <f t="shared" si="1"/>
        <v>10.656546489563567</v>
      </c>
    </row>
    <row r="19" spans="2:10" ht="12.75">
      <c r="B19" s="6" t="s">
        <v>22</v>
      </c>
      <c r="C19" s="1">
        <f>'Prez_ J'!A5</f>
        <v>360</v>
      </c>
      <c r="D19" t="str">
        <f>'Prez_ J'!B5</f>
        <v>LACHOVÁ Aneta</v>
      </c>
      <c r="E19" t="str">
        <f>'Prez_ J'!C5</f>
        <v>Osek</v>
      </c>
      <c r="F19" s="1">
        <f>'Prez_ J'!D5</f>
        <v>2003</v>
      </c>
      <c r="G19" s="7">
        <v>0.031828703703703706</v>
      </c>
      <c r="H19" s="8" t="s">
        <v>9</v>
      </c>
      <c r="I19" s="9">
        <f t="shared" si="0"/>
        <v>0.01155092592592593</v>
      </c>
      <c r="J19" s="10">
        <f t="shared" si="1"/>
        <v>10.210909090909091</v>
      </c>
    </row>
    <row r="20" spans="2:10" ht="12.75">
      <c r="B20" s="6"/>
      <c r="C20" s="1"/>
      <c r="F20" s="1"/>
      <c r="G20" s="7"/>
      <c r="H20" s="8"/>
      <c r="I20" s="9"/>
      <c r="J20" s="10"/>
    </row>
    <row r="21" spans="2:10" ht="12.75">
      <c r="B21" s="6"/>
      <c r="C21" s="1"/>
      <c r="F21" s="1"/>
      <c r="G21" s="7"/>
      <c r="H21" s="8"/>
      <c r="I21" s="9"/>
      <c r="J21" s="10"/>
    </row>
    <row r="22" spans="2:10" ht="12.75">
      <c r="B22" s="6"/>
      <c r="C22" s="1"/>
      <c r="F22" s="1"/>
      <c r="G22" s="7"/>
      <c r="H22" s="8"/>
      <c r="I22" s="9"/>
      <c r="J22" s="10"/>
    </row>
    <row r="23" spans="2:10" ht="12.75">
      <c r="B23" s="6"/>
      <c r="C23" s="1"/>
      <c r="F23" s="1"/>
      <c r="G23" s="7"/>
      <c r="H23" s="8"/>
      <c r="I23" s="9"/>
      <c r="J23" s="10"/>
    </row>
    <row r="24" spans="2:10" ht="12.75">
      <c r="B24" s="6"/>
      <c r="C24" s="1"/>
      <c r="F24" s="1"/>
      <c r="G24" s="7"/>
      <c r="H24" s="8"/>
      <c r="I24" s="9"/>
      <c r="J24" s="10"/>
    </row>
    <row r="25" spans="2:10" ht="12.75">
      <c r="B25" s="6"/>
      <c r="C25" s="1"/>
      <c r="F25" s="1"/>
      <c r="G25" s="7"/>
      <c r="H25" s="8"/>
      <c r="I25" s="9"/>
      <c r="J25" s="10"/>
    </row>
    <row r="26" spans="2:10" ht="12.75">
      <c r="B26" s="6"/>
      <c r="C26" s="1"/>
      <c r="F26" s="1"/>
      <c r="G26" s="7"/>
      <c r="H26" s="8"/>
      <c r="I26" s="9"/>
      <c r="J26" s="10"/>
    </row>
    <row r="27" spans="2:10" ht="12.75">
      <c r="B27" s="6"/>
      <c r="C27" s="1"/>
      <c r="F27" s="1"/>
      <c r="G27" s="7"/>
      <c r="H27" s="8"/>
      <c r="I27" s="9"/>
      <c r="J27" s="10"/>
    </row>
    <row r="28" spans="2:10" ht="12.75">
      <c r="B28" s="6"/>
      <c r="C28" s="1"/>
      <c r="F28" s="1"/>
      <c r="G28" s="7"/>
      <c r="H28" s="8"/>
      <c r="I28" s="9"/>
      <c r="J28" s="10"/>
    </row>
    <row r="29" spans="2:10" ht="12.75">
      <c r="B29" s="6"/>
      <c r="C29" s="1"/>
      <c r="F29" s="1"/>
      <c r="G29" s="7"/>
      <c r="H29" s="8"/>
      <c r="I29" s="9"/>
      <c r="J29" s="10"/>
    </row>
    <row r="30" spans="2:10" ht="12.75">
      <c r="B30" s="6"/>
      <c r="C30" s="1"/>
      <c r="F30" s="1"/>
      <c r="G30" s="7"/>
      <c r="H30" s="8"/>
      <c r="I30" s="9"/>
      <c r="J30" s="10"/>
    </row>
    <row r="31" spans="2:10" ht="12.75">
      <c r="B31" s="6"/>
      <c r="C31" s="1"/>
      <c r="F31" s="1"/>
      <c r="G31" s="7"/>
      <c r="H31" s="8"/>
      <c r="I31" s="9"/>
      <c r="J31" s="10"/>
    </row>
    <row r="32" spans="2:10" ht="12.75">
      <c r="B32" s="6"/>
      <c r="C32" s="1"/>
      <c r="F32" s="1"/>
      <c r="G32" s="7"/>
      <c r="H32" s="8"/>
      <c r="I32" s="9"/>
      <c r="J32" s="10"/>
    </row>
    <row r="33" spans="2:10" ht="12.75">
      <c r="B33" s="6"/>
      <c r="C33" s="1"/>
      <c r="F33" s="1"/>
      <c r="G33" s="7"/>
      <c r="H33" s="8"/>
      <c r="I33" s="9"/>
      <c r="J33" s="10"/>
    </row>
    <row r="34" spans="2:10" ht="12.75">
      <c r="B34" s="6"/>
      <c r="C34" s="1"/>
      <c r="F34" s="1"/>
      <c r="G34" s="7"/>
      <c r="H34" s="8"/>
      <c r="I34" s="9"/>
      <c r="J34" s="10"/>
    </row>
    <row r="35" spans="2:10" ht="12.75">
      <c r="B35" s="6"/>
      <c r="C35" s="1"/>
      <c r="F35" s="1"/>
      <c r="G35" s="7"/>
      <c r="H35" s="8"/>
      <c r="I35" s="9"/>
      <c r="J35" s="10"/>
    </row>
    <row r="36" spans="2:10" ht="12.75">
      <c r="B36" s="6"/>
      <c r="C36" s="1"/>
      <c r="F36" s="1"/>
      <c r="G36" s="7"/>
      <c r="H36" s="8"/>
      <c r="I36" s="9"/>
      <c r="J36" s="10"/>
    </row>
    <row r="37" spans="2:10" ht="12.75">
      <c r="B37" s="6"/>
      <c r="C37" s="1"/>
      <c r="F37" s="1"/>
      <c r="G37" s="7"/>
      <c r="H37" s="8"/>
      <c r="I37" s="9"/>
      <c r="J37" s="10"/>
    </row>
    <row r="38" spans="2:10" ht="12.75">
      <c r="B38" s="6"/>
      <c r="C38" s="1"/>
      <c r="F38" s="1"/>
      <c r="G38" s="7"/>
      <c r="H38" s="8"/>
      <c r="I38" s="9"/>
      <c r="J38" s="10"/>
    </row>
    <row r="39" spans="2:10" ht="12.75">
      <c r="B39" s="6"/>
      <c r="C39" s="1"/>
      <c r="F39" s="1"/>
      <c r="G39" s="7"/>
      <c r="H39" s="8"/>
      <c r="I39" s="9"/>
      <c r="J39" s="10"/>
    </row>
    <row r="40" spans="2:10" ht="12.75">
      <c r="B40" s="6"/>
      <c r="C40" s="1"/>
      <c r="F40" s="1"/>
      <c r="G40" s="7"/>
      <c r="H40" s="8"/>
      <c r="I40" s="9"/>
      <c r="J40" s="10"/>
    </row>
    <row r="41" spans="2:10" ht="12.75">
      <c r="B41" s="6"/>
      <c r="C41" s="1"/>
      <c r="F41" s="1"/>
      <c r="G41" s="7"/>
      <c r="H41" s="8"/>
      <c r="I41" s="9"/>
      <c r="J41" s="10"/>
    </row>
    <row r="42" spans="2:10" ht="12.75">
      <c r="B42" s="6"/>
      <c r="C42" s="1"/>
      <c r="F42" s="1"/>
      <c r="G42" s="7"/>
      <c r="H42" s="8"/>
      <c r="I42" s="9"/>
      <c r="J42" s="10"/>
    </row>
    <row r="43" spans="2:10" ht="12.75">
      <c r="B43" s="6"/>
      <c r="C43" s="1"/>
      <c r="F43" s="1"/>
      <c r="G43" s="7"/>
      <c r="H43" s="8"/>
      <c r="I43" s="9"/>
      <c r="J43" s="10"/>
    </row>
    <row r="44" spans="2:10" ht="12.75">
      <c r="B44" s="6"/>
      <c r="C44" s="1"/>
      <c r="F44" s="1"/>
      <c r="G44" s="7"/>
      <c r="H44" s="8"/>
      <c r="I44" s="9"/>
      <c r="J44" s="10"/>
    </row>
    <row r="45" spans="2:10" ht="12.75">
      <c r="B45" s="6"/>
      <c r="C45" s="1"/>
      <c r="F45" s="1"/>
      <c r="G45" s="7"/>
      <c r="H45" s="8"/>
      <c r="I45" s="9"/>
      <c r="J45" s="10"/>
    </row>
    <row r="46" spans="2:10" ht="12.75">
      <c r="B46" s="6"/>
      <c r="C46" s="1"/>
      <c r="F46" s="1"/>
      <c r="G46" s="7"/>
      <c r="H46" s="8"/>
      <c r="I46" s="9"/>
      <c r="J46" s="10"/>
    </row>
    <row r="47" spans="2:10" ht="12.75">
      <c r="B47" s="6"/>
      <c r="C47" s="1"/>
      <c r="F47" s="1"/>
      <c r="G47" s="7"/>
      <c r="H47" s="8"/>
      <c r="I47" s="9"/>
      <c r="J47" s="10"/>
    </row>
    <row r="48" spans="2:10" ht="12.75">
      <c r="B48" s="6"/>
      <c r="C48" s="1"/>
      <c r="F48" s="1"/>
      <c r="G48" s="7"/>
      <c r="H48" s="8"/>
      <c r="I48" s="9"/>
      <c r="J48" s="10"/>
    </row>
    <row r="49" spans="2:10" ht="12.75">
      <c r="B49" s="6"/>
      <c r="C49" s="1"/>
      <c r="F49" s="1"/>
      <c r="G49" s="7"/>
      <c r="H49" s="8"/>
      <c r="I49" s="9"/>
      <c r="J49" s="10"/>
    </row>
    <row r="50" spans="2:10" ht="12.75">
      <c r="B50" s="6"/>
      <c r="C50" s="1"/>
      <c r="F50" s="1"/>
      <c r="G50" s="7"/>
      <c r="H50" s="8"/>
      <c r="I50" s="9"/>
      <c r="J50" s="10"/>
    </row>
    <row r="51" spans="2:10" ht="12.75">
      <c r="B51" s="6"/>
      <c r="C51" s="1"/>
      <c r="F51" s="1"/>
      <c r="G51" s="7"/>
      <c r="H51" s="8"/>
      <c r="I51" s="9"/>
      <c r="J51" s="10"/>
    </row>
    <row r="52" spans="2:10" ht="12.75">
      <c r="B52" s="6"/>
      <c r="C52" s="1"/>
      <c r="F52" s="1"/>
      <c r="G52" s="7"/>
      <c r="H52" s="8"/>
      <c r="I52" s="9"/>
      <c r="J52" s="10"/>
    </row>
    <row r="53" spans="2:10" ht="12.75">
      <c r="B53" s="6"/>
      <c r="C53" s="1"/>
      <c r="F53" s="1"/>
      <c r="G53" s="7"/>
      <c r="H53" s="8"/>
      <c r="I53" s="9"/>
      <c r="J53" s="10"/>
    </row>
    <row r="54" spans="2:10" ht="12.75">
      <c r="B54" s="6"/>
      <c r="C54" s="1"/>
      <c r="F54" s="1"/>
      <c r="G54" s="7"/>
      <c r="H54" s="8"/>
      <c r="I54" s="9"/>
      <c r="J54" s="10"/>
    </row>
    <row r="55" spans="2:10" ht="12.75">
      <c r="B55" s="6"/>
      <c r="C55" s="1"/>
      <c r="F55" s="1"/>
      <c r="G55" s="7"/>
      <c r="H55" s="8"/>
      <c r="I55" s="9"/>
      <c r="J55" s="10"/>
    </row>
    <row r="56" spans="2:10" ht="12.75">
      <c r="B56" s="6"/>
      <c r="C56" s="1"/>
      <c r="F56" s="1"/>
      <c r="G56" s="7"/>
      <c r="H56" s="8"/>
      <c r="I56" s="9"/>
      <c r="J56" s="10"/>
    </row>
    <row r="57" spans="2:10" ht="12.75">
      <c r="B57" s="6"/>
      <c r="C57" s="1"/>
      <c r="F57" s="1"/>
      <c r="G57" s="7"/>
      <c r="H57" s="8"/>
      <c r="I57" s="9"/>
      <c r="J57" s="10"/>
    </row>
    <row r="58" spans="2:10" ht="12.75">
      <c r="B58" s="6"/>
      <c r="C58" s="1"/>
      <c r="F58" s="1"/>
      <c r="G58" s="7"/>
      <c r="H58" s="8"/>
      <c r="I58" s="9"/>
      <c r="J58" s="10"/>
    </row>
    <row r="59" spans="2:10" ht="12.75">
      <c r="B59" s="6"/>
      <c r="C59" s="1"/>
      <c r="F59" s="1"/>
      <c r="G59" s="7"/>
      <c r="H59" s="8"/>
      <c r="I59" s="9"/>
      <c r="J59" s="10"/>
    </row>
    <row r="60" spans="2:10" ht="12.75">
      <c r="B60" s="6"/>
      <c r="C60" s="1"/>
      <c r="F60" s="1"/>
      <c r="G60" s="7"/>
      <c r="H60" s="8"/>
      <c r="I60" s="9"/>
      <c r="J60" s="10"/>
    </row>
    <row r="61" spans="2:10" ht="12.75">
      <c r="B61" s="6"/>
      <c r="C61" s="1"/>
      <c r="F61" s="1"/>
      <c r="G61" s="7"/>
      <c r="H61" s="8"/>
      <c r="I61" s="9"/>
      <c r="J61" s="10"/>
    </row>
    <row r="62" spans="2:10" ht="12.75">
      <c r="B62" s="6"/>
      <c r="C62" s="1"/>
      <c r="F62" s="1"/>
      <c r="G62" s="7"/>
      <c r="H62" s="8"/>
      <c r="I62" s="9"/>
      <c r="J62" s="10"/>
    </row>
    <row r="63" spans="2:10" ht="12.75">
      <c r="B63" s="6"/>
      <c r="C63" s="1"/>
      <c r="F63" s="1"/>
      <c r="G63" s="7"/>
      <c r="H63" s="8"/>
      <c r="I63" s="9"/>
      <c r="J63" s="10"/>
    </row>
    <row r="64" spans="2:10" ht="12.75">
      <c r="B64" s="6"/>
      <c r="C64" s="1"/>
      <c r="F64" s="1"/>
      <c r="G64" s="7"/>
      <c r="H64" s="8"/>
      <c r="I64" s="9"/>
      <c r="J64" s="10"/>
    </row>
    <row r="65" spans="2:10" ht="12.75">
      <c r="B65" s="6"/>
      <c r="C65" s="1"/>
      <c r="F65" s="1"/>
      <c r="G65" s="7"/>
      <c r="H65" s="8"/>
      <c r="I65" s="9"/>
      <c r="J65" s="10"/>
    </row>
    <row r="66" spans="2:10" ht="12.75">
      <c r="B66" s="6"/>
      <c r="C66" s="1"/>
      <c r="F66" s="1"/>
      <c r="G66" s="7"/>
      <c r="H66" s="8"/>
      <c r="I66" s="9"/>
      <c r="J66" s="10"/>
    </row>
    <row r="67" spans="2:10" ht="12.75">
      <c r="B67" s="6"/>
      <c r="C67" s="1"/>
      <c r="F67" s="1"/>
      <c r="G67" s="7"/>
      <c r="H67" s="8"/>
      <c r="I67" s="9"/>
      <c r="J67" s="10"/>
    </row>
    <row r="68" spans="2:10" ht="12.75">
      <c r="B68" s="6"/>
      <c r="C68" s="1"/>
      <c r="F68" s="1"/>
      <c r="G68" s="7"/>
      <c r="H68" s="8"/>
      <c r="I68" s="9"/>
      <c r="J68" s="10"/>
    </row>
    <row r="69" spans="2:10" ht="12.75">
      <c r="B69" s="6"/>
      <c r="C69" s="1"/>
      <c r="F69" s="1"/>
      <c r="G69" s="7"/>
      <c r="H69" s="8"/>
      <c r="I69" s="9"/>
      <c r="J69" s="10"/>
    </row>
  </sheetData>
  <sheetProtection/>
  <mergeCells count="4">
    <mergeCell ref="A2:J2"/>
    <mergeCell ref="A4:G4"/>
    <mergeCell ref="I4:J4"/>
    <mergeCell ref="H6:I6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6.75390625" style="0" customWidth="1"/>
    <col min="4" max="4" width="20.00390625" style="0" customWidth="1"/>
    <col min="5" max="5" width="17.75390625" style="0" customWidth="1"/>
    <col min="6" max="6" width="11.25390625" style="0" customWidth="1"/>
    <col min="7" max="7" width="10.875" style="0" customWidth="1"/>
    <col min="8" max="8" width="4.125" style="0" customWidth="1"/>
    <col min="10" max="10" width="11.125" style="0" customWidth="1"/>
    <col min="11" max="11" width="11.375" style="0" customWidth="1"/>
  </cols>
  <sheetData>
    <row r="1" ht="9" customHeight="1"/>
    <row r="2" spans="1:10" ht="33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9" t="str">
        <f>'Prez_ K'!A1:K1</f>
        <v>Kategorie K - holky narozeny 2004 - 3,2km, start 15:00</v>
      </c>
      <c r="B4" s="39"/>
      <c r="C4" s="39"/>
      <c r="D4" s="39"/>
      <c r="E4" s="39"/>
      <c r="F4" s="39"/>
      <c r="G4" s="39"/>
      <c r="H4" s="2"/>
      <c r="I4" s="40">
        <v>40307</v>
      </c>
      <c r="J4" s="40"/>
    </row>
    <row r="6" spans="2:10" ht="12.75"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5" t="s">
        <v>5</v>
      </c>
      <c r="H6" s="41" t="s">
        <v>6</v>
      </c>
      <c r="I6" s="41"/>
      <c r="J6" s="5" t="s">
        <v>7</v>
      </c>
    </row>
    <row r="7" spans="2:10" ht="12.75">
      <c r="B7" s="6" t="s">
        <v>8</v>
      </c>
      <c r="C7" s="1">
        <f>'Prez_ K'!A14</f>
        <v>173</v>
      </c>
      <c r="D7" t="str">
        <f>'Prez_ K'!B14</f>
        <v>LUKAŠÁKOVÁ Sára</v>
      </c>
      <c r="E7" t="str">
        <f>'Prez_ K'!C14</f>
        <v>Bystrovany</v>
      </c>
      <c r="F7" s="1">
        <f>'Prez_ K'!D14</f>
        <v>2004</v>
      </c>
      <c r="G7" s="7">
        <v>0.010810185185185185</v>
      </c>
      <c r="H7" s="8" t="s">
        <v>9</v>
      </c>
      <c r="I7" s="9">
        <f aca="true" t="shared" si="0" ref="I7:I18">G7-konst_12</f>
        <v>0</v>
      </c>
      <c r="J7" s="10">
        <f aca="true" t="shared" si="1" ref="J7:J18">3.2/((MINUTE(G7)*60+SECOND(G7))/3600)</f>
        <v>12.334047109207711</v>
      </c>
    </row>
    <row r="8" spans="2:10" ht="12.75">
      <c r="B8" s="6" t="s">
        <v>10</v>
      </c>
      <c r="C8" s="1">
        <f>'Prez_ K'!A8</f>
        <v>36</v>
      </c>
      <c r="D8" t="str">
        <f>'Prez_ K'!B8</f>
        <v>NOVÁKOVÁ Barbora</v>
      </c>
      <c r="E8" t="str">
        <f>'Prez_ K'!C8</f>
        <v>Těšetice</v>
      </c>
      <c r="F8" s="1">
        <f>'Prez_ K'!D8</f>
        <v>2004</v>
      </c>
      <c r="G8" s="7">
        <v>0.011643518518518518</v>
      </c>
      <c r="H8" s="8" t="s">
        <v>9</v>
      </c>
      <c r="I8" s="9">
        <f t="shared" si="0"/>
        <v>0.0008333333333333335</v>
      </c>
      <c r="J8" s="10">
        <f t="shared" si="1"/>
        <v>11.451292246520875</v>
      </c>
    </row>
    <row r="9" spans="2:11" ht="12.75">
      <c r="B9" s="6" t="s">
        <v>11</v>
      </c>
      <c r="C9" s="1">
        <f>'Prez_ K'!A15</f>
        <v>186</v>
      </c>
      <c r="D9" t="str">
        <f>'Prez_ K'!B15</f>
        <v>SKALOVÁ Michaela</v>
      </c>
      <c r="E9" t="str">
        <f>'Prez_ K'!C15</f>
        <v>Přerov</v>
      </c>
      <c r="F9" s="1">
        <f>'Prez_ K'!D15</f>
        <v>2004</v>
      </c>
      <c r="G9" s="7">
        <v>0.011736111111111109</v>
      </c>
      <c r="H9" s="8" t="s">
        <v>9</v>
      </c>
      <c r="I9" s="9">
        <f t="shared" si="0"/>
        <v>0.0009259259259259238</v>
      </c>
      <c r="J9" s="10">
        <f t="shared" si="1"/>
        <v>11.36094674556213</v>
      </c>
      <c r="K9" t="s">
        <v>12</v>
      </c>
    </row>
    <row r="10" spans="2:10" ht="12.75">
      <c r="B10" s="6" t="s">
        <v>13</v>
      </c>
      <c r="C10" s="1">
        <f>'Prez_ K'!A6</f>
        <v>396</v>
      </c>
      <c r="D10" t="str">
        <f>'Prez_ K'!B6</f>
        <v>ZOUHAROVÁ Zuzana</v>
      </c>
      <c r="E10" t="str">
        <f>'Prez_ K'!C6</f>
        <v>Zlín</v>
      </c>
      <c r="F10" s="1">
        <f>'Prez_ K'!D6</f>
        <v>2004</v>
      </c>
      <c r="G10" s="7">
        <v>0.014305555555555557</v>
      </c>
      <c r="H10" s="8" t="s">
        <v>9</v>
      </c>
      <c r="I10" s="9">
        <f t="shared" si="0"/>
        <v>0.0034953703703703726</v>
      </c>
      <c r="J10" s="10">
        <f t="shared" si="1"/>
        <v>9.320388349514564</v>
      </c>
    </row>
    <row r="11" spans="2:10" ht="12.75">
      <c r="B11" s="6" t="s">
        <v>14</v>
      </c>
      <c r="C11" s="1">
        <f>'Prez_ K'!A12</f>
        <v>134</v>
      </c>
      <c r="D11" t="str">
        <f>'Prez_ K'!B12</f>
        <v>VANDROVCOVÁ Anděla</v>
      </c>
      <c r="E11" t="str">
        <f>'Prez_ K'!C12</f>
        <v>Osek nad Bečvou</v>
      </c>
      <c r="F11" s="1">
        <f>'Prez_ K'!D12</f>
        <v>2004</v>
      </c>
      <c r="G11" s="7">
        <v>0.014594907407407405</v>
      </c>
      <c r="H11" s="8" t="s">
        <v>9</v>
      </c>
      <c r="I11" s="9">
        <f t="shared" si="0"/>
        <v>0.0037847222222222206</v>
      </c>
      <c r="J11" s="10">
        <f t="shared" si="1"/>
        <v>9.135606661379857</v>
      </c>
    </row>
    <row r="12" spans="2:10" ht="12.75">
      <c r="B12" s="6" t="s">
        <v>15</v>
      </c>
      <c r="C12" s="1">
        <f>'Prez_ K'!A10</f>
        <v>53</v>
      </c>
      <c r="D12" t="str">
        <f>'Prez_ K'!B10</f>
        <v>JONÁŠKOVÁ Veronika</v>
      </c>
      <c r="E12" t="str">
        <f>'Prez_ K'!C10</f>
        <v>Otrokovice</v>
      </c>
      <c r="F12" s="1">
        <f>'Prez_ K'!D10</f>
        <v>2004</v>
      </c>
      <c r="G12" s="7">
        <v>0.014953703703703705</v>
      </c>
      <c r="H12" s="8" t="s">
        <v>9</v>
      </c>
      <c r="I12" s="9">
        <f t="shared" si="0"/>
        <v>0.00414351851851852</v>
      </c>
      <c r="J12" s="10">
        <f t="shared" si="1"/>
        <v>8.916408668730652</v>
      </c>
    </row>
    <row r="13" spans="2:10" ht="12.75">
      <c r="B13" s="6" t="s">
        <v>16</v>
      </c>
      <c r="C13" s="1">
        <f>'Prez_ K'!A13</f>
        <v>159</v>
      </c>
      <c r="D13" t="str">
        <f>'Prez_ K'!B13</f>
        <v>BAŘINKOVÁ Alžběta</v>
      </c>
      <c r="E13" t="str">
        <f>'Prez_ K'!C13</f>
        <v>Přerov</v>
      </c>
      <c r="F13" s="1">
        <f>'Prez_ K'!D13</f>
        <v>2004</v>
      </c>
      <c r="G13" s="7">
        <v>0.015081018518518516</v>
      </c>
      <c r="H13" s="8" t="s">
        <v>9</v>
      </c>
      <c r="I13" s="9">
        <f t="shared" si="0"/>
        <v>0.004270833333333331</v>
      </c>
      <c r="J13" s="10">
        <f t="shared" si="1"/>
        <v>8.84113584036838</v>
      </c>
    </row>
    <row r="14" spans="2:10" ht="12.75">
      <c r="B14" s="6" t="s">
        <v>17</v>
      </c>
      <c r="C14" s="1">
        <f>'Prez_ K'!A16</f>
        <v>411</v>
      </c>
      <c r="D14" t="str">
        <f>'Prez_ K'!B16</f>
        <v>KUBELOVÁ Lucie</v>
      </c>
      <c r="E14" t="str">
        <f>'Prez_ K'!C16</f>
        <v>Přerov</v>
      </c>
      <c r="F14" s="1">
        <f>'Prez_ K'!D16</f>
        <v>2004</v>
      </c>
      <c r="G14" s="7">
        <v>0.01721064814814815</v>
      </c>
      <c r="H14" s="8" t="s">
        <v>9</v>
      </c>
      <c r="I14" s="9">
        <f t="shared" si="0"/>
        <v>0.006400462962962964</v>
      </c>
      <c r="J14" s="10">
        <f t="shared" si="1"/>
        <v>7.747141896435777</v>
      </c>
    </row>
    <row r="15" spans="2:10" ht="12.75">
      <c r="B15" s="6" t="s">
        <v>18</v>
      </c>
      <c r="C15" s="1">
        <f>'Prez_ K'!A9</f>
        <v>52</v>
      </c>
      <c r="D15" t="str">
        <f>'Prez_ K'!B9</f>
        <v>KAVANOVÁ Natálie</v>
      </c>
      <c r="E15" t="str">
        <f>'Prez_ K'!C9</f>
        <v>Rokytnice u Přerova</v>
      </c>
      <c r="F15" s="1">
        <f>'Prez_ K'!D9</f>
        <v>2004</v>
      </c>
      <c r="G15" s="7">
        <v>0.017256944444444446</v>
      </c>
      <c r="H15" s="8" t="s">
        <v>9</v>
      </c>
      <c r="I15" s="9">
        <f t="shared" si="0"/>
        <v>0.0064467592592592615</v>
      </c>
      <c r="J15" s="10">
        <f t="shared" si="1"/>
        <v>7.72635814889336</v>
      </c>
    </row>
    <row r="16" spans="2:10" ht="12.75">
      <c r="B16" s="6" t="s">
        <v>19</v>
      </c>
      <c r="C16" s="1">
        <f>'Prez_ K'!A4</f>
        <v>387</v>
      </c>
      <c r="D16" t="str">
        <f>'Prez_ K'!B4</f>
        <v>PELUHOVÁ Anna</v>
      </c>
      <c r="E16" t="str">
        <f>'Prez_ K'!C4</f>
        <v>Přerov</v>
      </c>
      <c r="F16" s="1">
        <f>'Prez_ K'!D4</f>
        <v>2004</v>
      </c>
      <c r="G16" s="7">
        <v>0.017824074074074076</v>
      </c>
      <c r="H16" s="8" t="s">
        <v>9</v>
      </c>
      <c r="I16" s="9">
        <f t="shared" si="0"/>
        <v>0.007013888888888891</v>
      </c>
      <c r="J16" s="10">
        <f t="shared" si="1"/>
        <v>7.480519480519481</v>
      </c>
    </row>
    <row r="17" spans="2:10" ht="12.75">
      <c r="B17" s="6" t="s">
        <v>20</v>
      </c>
      <c r="C17" s="1">
        <f>'Prez_ K'!A5</f>
        <v>395</v>
      </c>
      <c r="D17" t="str">
        <f>'Prez_ K'!B5</f>
        <v>ZOUHAROVÁ Aneta</v>
      </c>
      <c r="E17" t="str">
        <f>'Prez_ K'!C5</f>
        <v>Zlín</v>
      </c>
      <c r="F17" s="1">
        <f>'Prez_ K'!D5</f>
        <v>2004</v>
      </c>
      <c r="G17" s="7">
        <v>0.018043981481481484</v>
      </c>
      <c r="H17" s="8" t="s">
        <v>9</v>
      </c>
      <c r="I17" s="9">
        <f t="shared" si="0"/>
        <v>0.007233796296296299</v>
      </c>
      <c r="J17" s="10">
        <f t="shared" si="1"/>
        <v>7.389352148813342</v>
      </c>
    </row>
    <row r="18" spans="2:10" ht="12.75">
      <c r="B18" s="6" t="s">
        <v>21</v>
      </c>
      <c r="C18" s="1">
        <f>'Prez_ K'!A7</f>
        <v>398</v>
      </c>
      <c r="D18" t="str">
        <f>'Prez_ K'!B7</f>
        <v>KADLECOVÁ Tereza </v>
      </c>
      <c r="E18" t="str">
        <f>'Prez_ K'!C7</f>
        <v>Přerov</v>
      </c>
      <c r="F18" s="1">
        <f>'Prez_ K'!D7</f>
        <v>2004</v>
      </c>
      <c r="G18" s="7">
        <v>0.01861111111111111</v>
      </c>
      <c r="H18" s="8" t="s">
        <v>9</v>
      </c>
      <c r="I18" s="9">
        <f t="shared" si="0"/>
        <v>0.007800925925925925</v>
      </c>
      <c r="J18" s="10">
        <f t="shared" si="1"/>
        <v>7.164179104477612</v>
      </c>
    </row>
    <row r="19" spans="2:10" ht="12.75">
      <c r="B19" s="6"/>
      <c r="C19" s="1">
        <v>55</v>
      </c>
      <c r="D19" t="s">
        <v>71</v>
      </c>
      <c r="E19" t="s">
        <v>72</v>
      </c>
      <c r="F19" s="11">
        <v>2003</v>
      </c>
      <c r="G19" s="7">
        <v>0.012164351851851852</v>
      </c>
      <c r="H19" s="8" t="s">
        <v>9</v>
      </c>
      <c r="I19" s="9">
        <v>0.0013541666666666667</v>
      </c>
      <c r="J19" s="10">
        <v>10.960989533777354</v>
      </c>
    </row>
    <row r="20" spans="2:10" ht="12.75">
      <c r="B20" s="6"/>
      <c r="C20" s="1"/>
      <c r="F20" s="1"/>
      <c r="G20" s="7"/>
      <c r="H20" s="8"/>
      <c r="I20" s="9"/>
      <c r="J20" s="10"/>
    </row>
    <row r="21" spans="2:10" ht="12.75">
      <c r="B21" s="6"/>
      <c r="C21" s="1"/>
      <c r="F21" s="1"/>
      <c r="G21" s="7"/>
      <c r="H21" s="8"/>
      <c r="I21" s="9"/>
      <c r="J21" s="10"/>
    </row>
    <row r="22" spans="2:10" ht="12.75">
      <c r="B22" s="6"/>
      <c r="C22" s="1"/>
      <c r="F22" s="1"/>
      <c r="G22" s="7"/>
      <c r="H22" s="8"/>
      <c r="I22" s="9"/>
      <c r="J22" s="10"/>
    </row>
    <row r="23" spans="2:10" ht="12.75">
      <c r="B23" s="6"/>
      <c r="C23" s="1"/>
      <c r="F23" s="1"/>
      <c r="G23" s="7"/>
      <c r="H23" s="8"/>
      <c r="I23" s="9"/>
      <c r="J23" s="10"/>
    </row>
    <row r="24" spans="2:10" ht="12.75">
      <c r="B24" s="6"/>
      <c r="C24" s="1"/>
      <c r="F24" s="1"/>
      <c r="G24" s="7"/>
      <c r="H24" s="8"/>
      <c r="I24" s="9"/>
      <c r="J24" s="10"/>
    </row>
    <row r="25" spans="2:10" ht="12.75">
      <c r="B25" s="6"/>
      <c r="C25" s="1"/>
      <c r="F25" s="1"/>
      <c r="G25" s="7"/>
      <c r="H25" s="8"/>
      <c r="I25" s="9"/>
      <c r="J25" s="10"/>
    </row>
    <row r="26" spans="2:10" ht="12.75">
      <c r="B26" s="6"/>
      <c r="C26" s="1"/>
      <c r="F26" s="1"/>
      <c r="G26" s="7"/>
      <c r="H26" s="8"/>
      <c r="I26" s="9"/>
      <c r="J26" s="10"/>
    </row>
    <row r="27" spans="2:10" ht="12.75">
      <c r="B27" s="6"/>
      <c r="C27" s="1"/>
      <c r="F27" s="1"/>
      <c r="G27" s="7"/>
      <c r="H27" s="8"/>
      <c r="I27" s="9"/>
      <c r="J27" s="10"/>
    </row>
    <row r="28" spans="2:10" ht="12.75">
      <c r="B28" s="6"/>
      <c r="C28" s="1"/>
      <c r="F28" s="1"/>
      <c r="G28" s="7"/>
      <c r="H28" s="8"/>
      <c r="I28" s="9"/>
      <c r="J28" s="10"/>
    </row>
    <row r="29" spans="2:10" ht="12.75">
      <c r="B29" s="6"/>
      <c r="C29" s="1"/>
      <c r="F29" s="1"/>
      <c r="G29" s="7"/>
      <c r="H29" s="8"/>
      <c r="I29" s="9"/>
      <c r="J29" s="10"/>
    </row>
    <row r="30" spans="2:10" ht="12.75">
      <c r="B30" s="6"/>
      <c r="C30" s="1"/>
      <c r="F30" s="1"/>
      <c r="G30" s="7"/>
      <c r="H30" s="8"/>
      <c r="I30" s="9"/>
      <c r="J30" s="10"/>
    </row>
    <row r="31" spans="2:10" ht="12.75">
      <c r="B31" s="6"/>
      <c r="C31" s="1"/>
      <c r="F31" s="1"/>
      <c r="G31" s="7"/>
      <c r="H31" s="8"/>
      <c r="I31" s="9"/>
      <c r="J31" s="10"/>
    </row>
    <row r="32" spans="2:10" ht="12.75">
      <c r="B32" s="6"/>
      <c r="C32" s="1"/>
      <c r="F32" s="1"/>
      <c r="G32" s="7"/>
      <c r="H32" s="8"/>
      <c r="I32" s="9"/>
      <c r="J32" s="10"/>
    </row>
    <row r="33" spans="2:10" ht="12.75">
      <c r="B33" s="6"/>
      <c r="C33" s="1"/>
      <c r="F33" s="1"/>
      <c r="G33" s="7"/>
      <c r="H33" s="8"/>
      <c r="I33" s="9"/>
      <c r="J33" s="10"/>
    </row>
    <row r="34" spans="2:10" ht="12.75">
      <c r="B34" s="6"/>
      <c r="C34" s="1"/>
      <c r="F34" s="1"/>
      <c r="G34" s="7"/>
      <c r="H34" s="8"/>
      <c r="I34" s="9"/>
      <c r="J34" s="10"/>
    </row>
    <row r="35" spans="2:10" ht="12.75">
      <c r="B35" s="6"/>
      <c r="C35" s="1"/>
      <c r="F35" s="1"/>
      <c r="G35" s="7"/>
      <c r="H35" s="8"/>
      <c r="I35" s="9"/>
      <c r="J35" s="10"/>
    </row>
    <row r="36" spans="2:10" ht="12.75">
      <c r="B36" s="6"/>
      <c r="C36" s="1"/>
      <c r="F36" s="1"/>
      <c r="G36" s="7"/>
      <c r="H36" s="8"/>
      <c r="I36" s="9"/>
      <c r="J36" s="10"/>
    </row>
    <row r="37" spans="2:10" ht="12.75">
      <c r="B37" s="6"/>
      <c r="C37" s="1"/>
      <c r="F37" s="1"/>
      <c r="G37" s="7"/>
      <c r="H37" s="8"/>
      <c r="I37" s="9"/>
      <c r="J37" s="10"/>
    </row>
    <row r="38" spans="2:10" ht="12.75">
      <c r="B38" s="6"/>
      <c r="C38" s="1"/>
      <c r="F38" s="1"/>
      <c r="G38" s="7"/>
      <c r="H38" s="8"/>
      <c r="I38" s="9"/>
      <c r="J38" s="10"/>
    </row>
    <row r="39" spans="2:10" ht="12.75">
      <c r="B39" s="6"/>
      <c r="C39" s="1"/>
      <c r="F39" s="1"/>
      <c r="G39" s="7"/>
      <c r="H39" s="8"/>
      <c r="I39" s="9"/>
      <c r="J39" s="10"/>
    </row>
    <row r="40" spans="2:10" ht="12.75">
      <c r="B40" s="6"/>
      <c r="C40" s="1"/>
      <c r="F40" s="1"/>
      <c r="G40" s="7"/>
      <c r="H40" s="8"/>
      <c r="I40" s="9"/>
      <c r="J40" s="10"/>
    </row>
    <row r="41" spans="2:10" ht="12.75">
      <c r="B41" s="6"/>
      <c r="C41" s="1"/>
      <c r="F41" s="1"/>
      <c r="G41" s="7"/>
      <c r="H41" s="8"/>
      <c r="I41" s="9"/>
      <c r="J41" s="10"/>
    </row>
    <row r="42" spans="2:10" ht="12.75">
      <c r="B42" s="6"/>
      <c r="C42" s="1"/>
      <c r="F42" s="1"/>
      <c r="G42" s="7"/>
      <c r="H42" s="8"/>
      <c r="I42" s="9"/>
      <c r="J42" s="10"/>
    </row>
    <row r="43" spans="2:10" ht="12.75">
      <c r="B43" s="6"/>
      <c r="C43" s="1"/>
      <c r="F43" s="1"/>
      <c r="G43" s="7"/>
      <c r="H43" s="8"/>
      <c r="I43" s="9"/>
      <c r="J43" s="10"/>
    </row>
    <row r="44" spans="2:10" ht="12.75">
      <c r="B44" s="6"/>
      <c r="C44" s="1"/>
      <c r="F44" s="1"/>
      <c r="G44" s="7"/>
      <c r="H44" s="8"/>
      <c r="I44" s="9"/>
      <c r="J44" s="10"/>
    </row>
    <row r="45" spans="2:10" ht="12.75">
      <c r="B45" s="6"/>
      <c r="C45" s="1"/>
      <c r="F45" s="1"/>
      <c r="G45" s="7"/>
      <c r="H45" s="8"/>
      <c r="I45" s="9"/>
      <c r="J45" s="10"/>
    </row>
    <row r="46" spans="2:10" ht="12.75">
      <c r="B46" s="6"/>
      <c r="C46" s="1"/>
      <c r="F46" s="1"/>
      <c r="G46" s="7"/>
      <c r="H46" s="8"/>
      <c r="I46" s="9"/>
      <c r="J46" s="10"/>
    </row>
    <row r="47" spans="2:10" ht="12.75">
      <c r="B47" s="6"/>
      <c r="C47" s="1"/>
      <c r="F47" s="1"/>
      <c r="G47" s="7"/>
      <c r="H47" s="8"/>
      <c r="I47" s="9"/>
      <c r="J47" s="10"/>
    </row>
    <row r="48" spans="2:10" ht="12.75">
      <c r="B48" s="6"/>
      <c r="C48" s="1"/>
      <c r="F48" s="1"/>
      <c r="G48" s="7"/>
      <c r="H48" s="8"/>
      <c r="I48" s="9"/>
      <c r="J48" s="10"/>
    </row>
    <row r="49" spans="2:10" ht="12.75">
      <c r="B49" s="6"/>
      <c r="C49" s="1"/>
      <c r="F49" s="1"/>
      <c r="G49" s="7"/>
      <c r="H49" s="8"/>
      <c r="I49" s="9"/>
      <c r="J49" s="10"/>
    </row>
    <row r="50" spans="2:10" ht="12.75">
      <c r="B50" s="6"/>
      <c r="C50" s="1"/>
      <c r="F50" s="1"/>
      <c r="G50" s="7"/>
      <c r="H50" s="8"/>
      <c r="I50" s="9"/>
      <c r="J50" s="10"/>
    </row>
    <row r="51" spans="2:10" ht="12.75">
      <c r="B51" s="6"/>
      <c r="C51" s="1"/>
      <c r="F51" s="1"/>
      <c r="G51" s="7"/>
      <c r="H51" s="8"/>
      <c r="I51" s="9"/>
      <c r="J51" s="10"/>
    </row>
    <row r="52" spans="2:10" ht="12.75">
      <c r="B52" s="6"/>
      <c r="C52" s="1"/>
      <c r="F52" s="1"/>
      <c r="G52" s="7"/>
      <c r="H52" s="8"/>
      <c r="I52" s="9"/>
      <c r="J52" s="10"/>
    </row>
    <row r="53" spans="2:10" ht="12.75">
      <c r="B53" s="6"/>
      <c r="C53" s="1"/>
      <c r="F53" s="1"/>
      <c r="G53" s="7"/>
      <c r="H53" s="8"/>
      <c r="I53" s="9"/>
      <c r="J53" s="10"/>
    </row>
    <row r="54" spans="2:10" ht="12.75">
      <c r="B54" s="6"/>
      <c r="C54" s="1"/>
      <c r="F54" s="1"/>
      <c r="G54" s="7"/>
      <c r="H54" s="8"/>
      <c r="I54" s="9"/>
      <c r="J54" s="10"/>
    </row>
    <row r="55" spans="2:10" ht="12.75">
      <c r="B55" s="6"/>
      <c r="C55" s="1"/>
      <c r="F55" s="1"/>
      <c r="G55" s="7"/>
      <c r="H55" s="8"/>
      <c r="I55" s="9"/>
      <c r="J55" s="10"/>
    </row>
    <row r="56" spans="2:10" ht="12.75">
      <c r="B56" s="6"/>
      <c r="C56" s="1"/>
      <c r="F56" s="1"/>
      <c r="G56" s="7"/>
      <c r="H56" s="8"/>
      <c r="I56" s="9"/>
      <c r="J56" s="10"/>
    </row>
    <row r="57" spans="2:10" ht="12.75">
      <c r="B57" s="6"/>
      <c r="C57" s="1"/>
      <c r="F57" s="1"/>
      <c r="G57" s="7"/>
      <c r="H57" s="8"/>
      <c r="I57" s="9"/>
      <c r="J57" s="10"/>
    </row>
    <row r="58" spans="2:10" ht="12.75">
      <c r="B58" s="6"/>
      <c r="C58" s="1"/>
      <c r="F58" s="1"/>
      <c r="G58" s="7"/>
      <c r="H58" s="8"/>
      <c r="I58" s="9"/>
      <c r="J58" s="10"/>
    </row>
    <row r="59" spans="2:10" ht="12.75">
      <c r="B59" s="6"/>
      <c r="C59" s="1"/>
      <c r="F59" s="1"/>
      <c r="G59" s="7"/>
      <c r="H59" s="8"/>
      <c r="I59" s="9"/>
      <c r="J59" s="10"/>
    </row>
    <row r="60" spans="2:10" ht="12.75">
      <c r="B60" s="6"/>
      <c r="C60" s="1"/>
      <c r="F60" s="1"/>
      <c r="G60" s="7"/>
      <c r="H60" s="8"/>
      <c r="I60" s="9"/>
      <c r="J60" s="10"/>
    </row>
    <row r="61" spans="2:10" ht="12.75">
      <c r="B61" s="6"/>
      <c r="C61" s="1"/>
      <c r="F61" s="1"/>
      <c r="G61" s="7"/>
      <c r="H61" s="8"/>
      <c r="I61" s="9"/>
      <c r="J61" s="10"/>
    </row>
    <row r="62" spans="2:10" ht="12.75">
      <c r="B62" s="6"/>
      <c r="C62" s="1"/>
      <c r="F62" s="1"/>
      <c r="G62" s="7"/>
      <c r="H62" s="8"/>
      <c r="I62" s="9"/>
      <c r="J62" s="10"/>
    </row>
    <row r="63" spans="2:10" ht="12.75">
      <c r="B63" s="6"/>
      <c r="C63" s="1"/>
      <c r="F63" s="1"/>
      <c r="G63" s="7"/>
      <c r="H63" s="8"/>
      <c r="I63" s="9"/>
      <c r="J63" s="10"/>
    </row>
    <row r="64" spans="2:10" ht="12.75">
      <c r="B64" s="6"/>
      <c r="C64" s="1"/>
      <c r="F64" s="1"/>
      <c r="G64" s="7"/>
      <c r="H64" s="8"/>
      <c r="I64" s="9"/>
      <c r="J64" s="10"/>
    </row>
    <row r="65" spans="2:10" ht="12.75">
      <c r="B65" s="6"/>
      <c r="C65" s="1"/>
      <c r="F65" s="1"/>
      <c r="G65" s="7"/>
      <c r="H65" s="8"/>
      <c r="I65" s="9"/>
      <c r="J65" s="10"/>
    </row>
    <row r="66" spans="2:10" ht="12.75">
      <c r="B66" s="6"/>
      <c r="C66" s="1"/>
      <c r="F66" s="1"/>
      <c r="G66" s="7"/>
      <c r="H66" s="8"/>
      <c r="I66" s="9"/>
      <c r="J66" s="10"/>
    </row>
    <row r="67" spans="2:10" ht="12.75">
      <c r="B67" s="6"/>
      <c r="C67" s="1"/>
      <c r="F67" s="1"/>
      <c r="G67" s="7"/>
      <c r="H67" s="8"/>
      <c r="I67" s="9"/>
      <c r="J67" s="10"/>
    </row>
    <row r="68" spans="2:10" ht="12.75">
      <c r="B68" s="6"/>
      <c r="C68" s="1"/>
      <c r="F68" s="1"/>
      <c r="G68" s="7"/>
      <c r="H68" s="8"/>
      <c r="I68" s="9"/>
      <c r="J68" s="10"/>
    </row>
  </sheetData>
  <sheetProtection/>
  <mergeCells count="4">
    <mergeCell ref="A2:J2"/>
    <mergeCell ref="A4:G4"/>
    <mergeCell ref="I4:J4"/>
    <mergeCell ref="H6:I6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6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6.75390625" style="0" customWidth="1"/>
    <col min="4" max="4" width="20.00390625" style="0" customWidth="1"/>
    <col min="5" max="5" width="14.875" style="0" customWidth="1"/>
    <col min="6" max="6" width="11.25390625" style="0" customWidth="1"/>
    <col min="7" max="7" width="10.875" style="0" customWidth="1"/>
    <col min="8" max="8" width="3.25390625" style="0" customWidth="1"/>
    <col min="10" max="10" width="11.125" style="0" customWidth="1"/>
    <col min="11" max="11" width="11.375" style="0" customWidth="1"/>
  </cols>
  <sheetData>
    <row r="1" ht="9" customHeight="1"/>
    <row r="2" spans="1:10" ht="33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9" t="str">
        <f>'Prez_ L'!A1:K1</f>
        <v>Kategorie L - holky narozeny 2005 a mladší - na kolech - 800m, start 15:45</v>
      </c>
      <c r="B4" s="39"/>
      <c r="C4" s="39"/>
      <c r="D4" s="39"/>
      <c r="E4" s="39"/>
      <c r="F4" s="39"/>
      <c r="G4" s="39"/>
      <c r="H4" s="39"/>
      <c r="I4" s="39"/>
      <c r="J4" s="15">
        <v>40307</v>
      </c>
    </row>
    <row r="6" spans="2:10" ht="12.75"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5" t="s">
        <v>5</v>
      </c>
      <c r="H6" s="41" t="s">
        <v>6</v>
      </c>
      <c r="I6" s="41"/>
      <c r="J6" s="5" t="s">
        <v>7</v>
      </c>
    </row>
    <row r="7" spans="2:10" ht="12.75">
      <c r="B7" s="6" t="s">
        <v>8</v>
      </c>
      <c r="C7" s="1">
        <f>'Prez_ L'!A20</f>
        <v>69</v>
      </c>
      <c r="D7" t="str">
        <f>'Prez_ L'!B20</f>
        <v>OLIVOVÁ Denisa</v>
      </c>
      <c r="E7" t="str">
        <f>'Prez_ L'!C20</f>
        <v>Ostrava</v>
      </c>
      <c r="F7" s="1">
        <f>'Prez_ L'!D20</f>
        <v>2005</v>
      </c>
      <c r="G7" s="7">
        <v>0.0017939814814814815</v>
      </c>
      <c r="H7" s="8" t="s">
        <v>9</v>
      </c>
      <c r="I7" s="9">
        <f aca="true" t="shared" si="0" ref="I7:I33">G7-konst_13</f>
        <v>0</v>
      </c>
      <c r="J7" s="10">
        <f aca="true" t="shared" si="1" ref="J7:J33">0.8/((MINUTE(G7)*60+SECOND(G7))/3600)</f>
        <v>18.580645161290324</v>
      </c>
    </row>
    <row r="8" spans="2:10" ht="12.75">
      <c r="B8" s="6" t="s">
        <v>10</v>
      </c>
      <c r="C8" s="1">
        <f>'Prez_ L'!A17</f>
        <v>20</v>
      </c>
      <c r="D8" t="str">
        <f>'Prez_ L'!B17</f>
        <v>BONIATTI Natálie</v>
      </c>
      <c r="E8" t="str">
        <f>'Prez_ L'!C17</f>
        <v>Rožnov pod Radhostěm</v>
      </c>
      <c r="F8" s="1">
        <f>'Prez_ L'!D17</f>
        <v>2005</v>
      </c>
      <c r="G8" s="7">
        <v>0.0019328703703703704</v>
      </c>
      <c r="H8" s="8" t="s">
        <v>9</v>
      </c>
      <c r="I8" s="9">
        <f t="shared" si="0"/>
        <v>0.00013888888888888892</v>
      </c>
      <c r="J8" s="10">
        <f t="shared" si="1"/>
        <v>17.24550898203593</v>
      </c>
    </row>
    <row r="9" spans="2:11" ht="12.75">
      <c r="B9" s="6" t="s">
        <v>11</v>
      </c>
      <c r="C9" s="1">
        <f>'Prez_ L'!A11</f>
        <v>415</v>
      </c>
      <c r="D9" t="str">
        <f>'Prez_ L'!B11</f>
        <v>MACOURKOVÁ Barbora</v>
      </c>
      <c r="E9" t="str">
        <f>'Prez_ L'!C11</f>
        <v>Přerov</v>
      </c>
      <c r="F9" s="1">
        <f>'Prez_ L'!D11</f>
        <v>2005</v>
      </c>
      <c r="G9" s="7">
        <v>0.002199074074074074</v>
      </c>
      <c r="H9" s="8" t="s">
        <v>9</v>
      </c>
      <c r="I9" s="9">
        <f t="shared" si="0"/>
        <v>0.00040509259259259274</v>
      </c>
      <c r="J9" s="10">
        <f t="shared" si="1"/>
        <v>15.157894736842106</v>
      </c>
      <c r="K9" t="s">
        <v>12</v>
      </c>
    </row>
    <row r="10" spans="2:10" ht="12.75">
      <c r="B10" s="6" t="s">
        <v>13</v>
      </c>
      <c r="C10" s="1">
        <f>'Prez_ L'!A18</f>
        <v>33</v>
      </c>
      <c r="D10" t="str">
        <f>'Prez_ L'!B18</f>
        <v>VAŠÍČKOVÁ Veronika</v>
      </c>
      <c r="E10" t="str">
        <f>'Prez_ L'!C18</f>
        <v>Přerov</v>
      </c>
      <c r="F10" s="1">
        <f>'Prez_ L'!D18</f>
        <v>2005</v>
      </c>
      <c r="G10" s="7">
        <v>0.0022569444444444447</v>
      </c>
      <c r="H10" s="8" t="s">
        <v>9</v>
      </c>
      <c r="I10" s="9">
        <f t="shared" si="0"/>
        <v>0.0004629629629629632</v>
      </c>
      <c r="J10" s="10">
        <f t="shared" si="1"/>
        <v>14.76923076923077</v>
      </c>
    </row>
    <row r="11" spans="2:10" ht="12.75">
      <c r="B11" s="6" t="s">
        <v>14</v>
      </c>
      <c r="C11" s="1">
        <f>'Prez_ L'!A22</f>
        <v>181</v>
      </c>
      <c r="D11" t="str">
        <f>'Prez_ L'!B22</f>
        <v>SZCZYRBOVÁ Hana</v>
      </c>
      <c r="E11" t="str">
        <f>'Prez_ L'!C22</f>
        <v>Lipník nad Bečvou</v>
      </c>
      <c r="F11" s="1">
        <f>'Prez_ L'!D22</f>
        <v>2005</v>
      </c>
      <c r="G11" s="7">
        <v>0.0023032407407407407</v>
      </c>
      <c r="H11" s="8" t="s">
        <v>9</v>
      </c>
      <c r="I11" s="9">
        <f t="shared" si="0"/>
        <v>0.0005092592592592592</v>
      </c>
      <c r="J11" s="10">
        <f t="shared" si="1"/>
        <v>14.472361809045227</v>
      </c>
    </row>
    <row r="12" spans="2:10" ht="12.75">
      <c r="B12" s="6" t="s">
        <v>15</v>
      </c>
      <c r="C12" s="1">
        <f>'Prez_ L'!A13</f>
        <v>419</v>
      </c>
      <c r="D12" t="str">
        <f>'Prez_ L'!B13</f>
        <v>VYHŇÁKOVÁ Nikola</v>
      </c>
      <c r="E12" t="str">
        <f>'Prez_ L'!C13</f>
        <v>Přerov</v>
      </c>
      <c r="F12" s="1">
        <f>'Prez_ L'!D13</f>
        <v>2005</v>
      </c>
      <c r="G12" s="7">
        <v>0.002627314814814815</v>
      </c>
      <c r="H12" s="8" t="s">
        <v>9</v>
      </c>
      <c r="I12" s="9">
        <f t="shared" si="0"/>
        <v>0.0008333333333333335</v>
      </c>
      <c r="J12" s="10">
        <f t="shared" si="1"/>
        <v>12.687224669603523</v>
      </c>
    </row>
    <row r="13" spans="2:10" ht="12.75">
      <c r="B13" s="6" t="s">
        <v>16</v>
      </c>
      <c r="C13" s="1">
        <f>'Prez_ L'!H10</f>
        <v>243</v>
      </c>
      <c r="D13" t="str">
        <f>'Prez_ L'!I10</f>
        <v>PALOTÁŠOVÁ Adéla</v>
      </c>
      <c r="E13" t="str">
        <f>'Prez_ L'!J10</f>
        <v>Přerov</v>
      </c>
      <c r="F13" s="1">
        <f>'Prez_ L'!K10</f>
        <v>2005</v>
      </c>
      <c r="G13" s="7">
        <v>0.002673611111111111</v>
      </c>
      <c r="H13" s="8" t="s">
        <v>9</v>
      </c>
      <c r="I13" s="9">
        <f t="shared" si="0"/>
        <v>0.0008796296296296295</v>
      </c>
      <c r="J13" s="10">
        <f t="shared" si="1"/>
        <v>12.467532467532468</v>
      </c>
    </row>
    <row r="14" spans="2:10" ht="12.75">
      <c r="B14" s="6" t="s">
        <v>17</v>
      </c>
      <c r="C14" s="1">
        <f>'Prez_ L'!A16</f>
        <v>425</v>
      </c>
      <c r="D14" t="str">
        <f>'Prez_ L'!B16</f>
        <v>ŠKVAŘILOVÁ Liliana</v>
      </c>
      <c r="E14" t="str">
        <f>'Prez_ L'!C16</f>
        <v>Prostějov</v>
      </c>
      <c r="F14" s="1">
        <f>'Prez_ L'!D16</f>
        <v>2005</v>
      </c>
      <c r="G14" s="7">
        <v>0.0027199074074074074</v>
      </c>
      <c r="H14" s="8" t="s">
        <v>9</v>
      </c>
      <c r="I14" s="9">
        <f t="shared" si="0"/>
        <v>0.000925925925925926</v>
      </c>
      <c r="J14" s="10">
        <f t="shared" si="1"/>
        <v>12.25531914893617</v>
      </c>
    </row>
    <row r="15" spans="2:10" ht="12.75">
      <c r="B15" s="6" t="s">
        <v>18</v>
      </c>
      <c r="C15" s="1">
        <f>'Prez_ L'!A24</f>
        <v>193</v>
      </c>
      <c r="D15" t="str">
        <f>'Prez_ L'!B24</f>
        <v>POLACKÁ Tamara</v>
      </c>
      <c r="E15" t="str">
        <f>'Prez_ L'!C24</f>
        <v>Púchov</v>
      </c>
      <c r="F15" s="1">
        <f>'Prez_ L'!D24</f>
        <v>2005</v>
      </c>
      <c r="G15" s="7">
        <v>0.002731481481481482</v>
      </c>
      <c r="H15" s="8" t="s">
        <v>9</v>
      </c>
      <c r="I15" s="9">
        <f t="shared" si="0"/>
        <v>0.0009375000000000004</v>
      </c>
      <c r="J15" s="10">
        <f t="shared" si="1"/>
        <v>12.203389830508474</v>
      </c>
    </row>
    <row r="16" spans="2:10" ht="12.75">
      <c r="B16" s="6" t="s">
        <v>19</v>
      </c>
      <c r="C16" s="1">
        <f>'Prez_ L'!H11</f>
        <v>245</v>
      </c>
      <c r="D16" t="str">
        <f>'Prez_ L'!I11</f>
        <v>ANDRÝSKOVÁ Eliška</v>
      </c>
      <c r="E16" t="str">
        <f>'Prez_ L'!J11</f>
        <v>Kozlovice-Přerov</v>
      </c>
      <c r="F16" s="1">
        <f>'Prez_ L'!K11</f>
        <v>2005</v>
      </c>
      <c r="G16" s="7">
        <v>0.002835648148148148</v>
      </c>
      <c r="H16" s="8" t="s">
        <v>9</v>
      </c>
      <c r="I16" s="9">
        <f t="shared" si="0"/>
        <v>0.0010416666666666664</v>
      </c>
      <c r="J16" s="10">
        <f t="shared" si="1"/>
        <v>11.755102040816329</v>
      </c>
    </row>
    <row r="17" spans="2:10" ht="12.75">
      <c r="B17" s="6" t="s">
        <v>20</v>
      </c>
      <c r="C17" s="1">
        <f>'Prez_ L'!H9</f>
        <v>242</v>
      </c>
      <c r="D17" t="str">
        <f>'Prez_ L'!I9</f>
        <v>PLŠKOVÁ Karolína</v>
      </c>
      <c r="E17" t="str">
        <f>'Prez_ L'!J9</f>
        <v>Přerov</v>
      </c>
      <c r="F17" s="1">
        <f>'Prez_ L'!K9</f>
        <v>2005</v>
      </c>
      <c r="G17" s="7">
        <v>0.002847222222222222</v>
      </c>
      <c r="H17" s="8" t="s">
        <v>9</v>
      </c>
      <c r="I17" s="9">
        <f t="shared" si="0"/>
        <v>0.0010532407407407404</v>
      </c>
      <c r="J17" s="10">
        <f t="shared" si="1"/>
        <v>11.707317073170733</v>
      </c>
    </row>
    <row r="18" spans="2:10" ht="12.75">
      <c r="B18" s="6" t="s">
        <v>21</v>
      </c>
      <c r="C18" s="1">
        <f>'Prez_ L'!A23</f>
        <v>184</v>
      </c>
      <c r="D18" t="str">
        <f>'Prez_ L'!B23</f>
        <v>HUBINKOVÁ Eliška</v>
      </c>
      <c r="E18" t="str">
        <f>'Prez_ L'!C23</f>
        <v>Přerov</v>
      </c>
      <c r="F18" s="1">
        <f>'Prez_ L'!D23</f>
        <v>2005</v>
      </c>
      <c r="G18" s="7">
        <v>0.002916666666666667</v>
      </c>
      <c r="H18" s="8" t="s">
        <v>9</v>
      </c>
      <c r="I18" s="9">
        <f t="shared" si="0"/>
        <v>0.0011226851851851853</v>
      </c>
      <c r="J18" s="10">
        <f t="shared" si="1"/>
        <v>11.428571428571429</v>
      </c>
    </row>
    <row r="19" spans="2:10" ht="12.75">
      <c r="B19" s="6" t="s">
        <v>22</v>
      </c>
      <c r="C19" s="1">
        <f>'Prez_ L'!A15</f>
        <v>424</v>
      </c>
      <c r="D19" t="str">
        <f>'Prez_ L'!B15</f>
        <v>RABINOVÁ Tereza</v>
      </c>
      <c r="E19" t="str">
        <f>'Prez_ L'!C15</f>
        <v>Přerov</v>
      </c>
      <c r="F19" s="1">
        <f>'Prez_ L'!D15</f>
        <v>2005</v>
      </c>
      <c r="G19" s="7">
        <v>0.0029861111111111113</v>
      </c>
      <c r="H19" s="8" t="s">
        <v>9</v>
      </c>
      <c r="I19" s="9">
        <f t="shared" si="0"/>
        <v>0.0011921296296296298</v>
      </c>
      <c r="J19" s="10">
        <f t="shared" si="1"/>
        <v>11.162790697674419</v>
      </c>
    </row>
    <row r="20" spans="2:10" ht="12.75">
      <c r="B20" s="6" t="s">
        <v>23</v>
      </c>
      <c r="C20" s="1">
        <f>'Prez_ L'!A9</f>
        <v>406</v>
      </c>
      <c r="D20" t="str">
        <f>'Prez_ L'!B9</f>
        <v>POSPÍŠILOVÁ Anděla</v>
      </c>
      <c r="E20" t="str">
        <f>'Prez_ L'!C9</f>
        <v>Přerov</v>
      </c>
      <c r="F20" s="1">
        <f>'Prez_ L'!D9</f>
        <v>2005</v>
      </c>
      <c r="G20" s="7">
        <v>0.003009259259259259</v>
      </c>
      <c r="H20" s="8" t="s">
        <v>9</v>
      </c>
      <c r="I20" s="9">
        <f t="shared" si="0"/>
        <v>0.0012152777777777774</v>
      </c>
      <c r="J20" s="10">
        <f t="shared" si="1"/>
        <v>11.076923076923078</v>
      </c>
    </row>
    <row r="21" spans="2:10" ht="12.75">
      <c r="B21" s="6" t="s">
        <v>24</v>
      </c>
      <c r="C21" s="1">
        <f>'Prez_ L'!H7</f>
        <v>238</v>
      </c>
      <c r="D21" t="str">
        <f>'Prez_ L'!I7</f>
        <v>BAČOVÁ Klára</v>
      </c>
      <c r="E21" t="str">
        <f>'Prez_ L'!J7</f>
        <v>Přerov</v>
      </c>
      <c r="F21" s="1">
        <f>'Prez_ L'!K7</f>
        <v>2005</v>
      </c>
      <c r="G21" s="7">
        <v>0.003275462962962963</v>
      </c>
      <c r="H21" s="8" t="s">
        <v>9</v>
      </c>
      <c r="I21" s="9">
        <f t="shared" si="0"/>
        <v>0.0014814814814814816</v>
      </c>
      <c r="J21" s="10">
        <f t="shared" si="1"/>
        <v>10.176678445229681</v>
      </c>
    </row>
    <row r="22" spans="2:10" ht="12.75">
      <c r="B22" s="6" t="s">
        <v>25</v>
      </c>
      <c r="C22" s="1">
        <f>'Prez_ L'!A14</f>
        <v>422</v>
      </c>
      <c r="D22" t="str">
        <f>'Prez_ L'!B14</f>
        <v>RŮŽIČKOVÁ Ema</v>
      </c>
      <c r="E22" t="str">
        <f>'Prez_ L'!C14</f>
        <v>Olomouc</v>
      </c>
      <c r="F22" s="1">
        <f>'Prez_ L'!D14</f>
        <v>2005</v>
      </c>
      <c r="G22" s="7">
        <v>0.0032870370370370367</v>
      </c>
      <c r="H22" s="8" t="s">
        <v>9</v>
      </c>
      <c r="I22" s="9">
        <f t="shared" si="0"/>
        <v>0.0014930555555555552</v>
      </c>
      <c r="J22" s="10">
        <f t="shared" si="1"/>
        <v>10.140845070422536</v>
      </c>
    </row>
    <row r="23" spans="2:10" ht="12.75">
      <c r="B23" s="6" t="s">
        <v>26</v>
      </c>
      <c r="C23" s="1">
        <f>'Prez_ L'!A4</f>
        <v>350</v>
      </c>
      <c r="D23" t="str">
        <f>'Prez_ L'!B4</f>
        <v>LAITOCHOVÁ Elena</v>
      </c>
      <c r="E23" t="str">
        <f>'Prez_ L'!C4</f>
        <v>Přerov</v>
      </c>
      <c r="F23" s="1">
        <f>'Prez_ L'!D4</f>
        <v>2005</v>
      </c>
      <c r="G23" s="7">
        <v>0.003425925925925926</v>
      </c>
      <c r="H23" s="8" t="s">
        <v>9</v>
      </c>
      <c r="I23" s="9">
        <f t="shared" si="0"/>
        <v>0.0016319444444444445</v>
      </c>
      <c r="J23" s="10">
        <f t="shared" si="1"/>
        <v>9.72972972972973</v>
      </c>
    </row>
    <row r="24" spans="2:10" ht="12.75">
      <c r="B24" s="6" t="s">
        <v>27</v>
      </c>
      <c r="C24" s="1">
        <f>'Prez_ L'!H8</f>
        <v>240</v>
      </c>
      <c r="D24" t="str">
        <f>'Prez_ L'!I8</f>
        <v>VODIČKOVÁ Nikola</v>
      </c>
      <c r="E24" t="str">
        <f>'Prez_ L'!J8</f>
        <v>Radslavice</v>
      </c>
      <c r="F24" s="1">
        <f>'Prez_ L'!K8</f>
        <v>2006</v>
      </c>
      <c r="G24" s="7">
        <v>0.0034490740740740745</v>
      </c>
      <c r="H24" s="8" t="s">
        <v>9</v>
      </c>
      <c r="I24" s="9">
        <f t="shared" si="0"/>
        <v>0.001655092592592593</v>
      </c>
      <c r="J24" s="10">
        <f t="shared" si="1"/>
        <v>9.664429530201343</v>
      </c>
    </row>
    <row r="25" spans="2:10" ht="12.75">
      <c r="B25" s="6" t="s">
        <v>28</v>
      </c>
      <c r="C25" s="1">
        <f>'Prez_ L'!A5</f>
        <v>376</v>
      </c>
      <c r="D25" t="str">
        <f>'Prez_ L'!B5</f>
        <v>MALÁ Sára</v>
      </c>
      <c r="E25" t="str">
        <f>'Prez_ L'!C5</f>
        <v>Praha</v>
      </c>
      <c r="F25" s="1">
        <f>'Prez_ L'!D5</f>
        <v>2006</v>
      </c>
      <c r="G25" s="7">
        <v>0.0035648148148148154</v>
      </c>
      <c r="H25" s="8" t="s">
        <v>9</v>
      </c>
      <c r="I25" s="9">
        <f t="shared" si="0"/>
        <v>0.001770833333333334</v>
      </c>
      <c r="J25" s="10">
        <f t="shared" si="1"/>
        <v>9.350649350649352</v>
      </c>
    </row>
    <row r="26" spans="2:10" ht="12.75">
      <c r="B26" s="6" t="s">
        <v>29</v>
      </c>
      <c r="C26" s="1">
        <f>'Prez_ L'!A10</f>
        <v>410</v>
      </c>
      <c r="D26" t="str">
        <f>'Prez_ L'!B10</f>
        <v>KUNDELOVÁ Adéla</v>
      </c>
      <c r="E26" t="str">
        <f>'Prez_ L'!C10</f>
        <v>Lipník</v>
      </c>
      <c r="F26" s="1">
        <f>'Prez_ L'!D10</f>
        <v>2006</v>
      </c>
      <c r="G26" s="7">
        <v>0.0037152777777777774</v>
      </c>
      <c r="H26" s="8" t="s">
        <v>9</v>
      </c>
      <c r="I26" s="9">
        <f t="shared" si="0"/>
        <v>0.001921296296296296</v>
      </c>
      <c r="J26" s="10">
        <f t="shared" si="1"/>
        <v>8.97196261682243</v>
      </c>
    </row>
    <row r="27" spans="2:10" ht="12.75">
      <c r="B27" s="6" t="s">
        <v>30</v>
      </c>
      <c r="C27" s="1">
        <f>'Prez_ L'!H4</f>
        <v>194</v>
      </c>
      <c r="D27" t="str">
        <f>'Prez_ L'!I4</f>
        <v>BURGLOVÁ Barbora</v>
      </c>
      <c r="E27" t="str">
        <f>'Prez_ L'!J4</f>
        <v>Přerov</v>
      </c>
      <c r="F27" s="1">
        <f>'Prez_ L'!K4</f>
        <v>2006</v>
      </c>
      <c r="G27" s="7">
        <v>0.0037847222222222223</v>
      </c>
      <c r="H27" s="8" t="s">
        <v>9</v>
      </c>
      <c r="I27" s="9">
        <f t="shared" si="0"/>
        <v>0.001990740740740741</v>
      </c>
      <c r="J27" s="10">
        <f t="shared" si="1"/>
        <v>8.807339449541285</v>
      </c>
    </row>
    <row r="28" spans="2:10" ht="12.75">
      <c r="B28" s="6" t="s">
        <v>31</v>
      </c>
      <c r="C28" s="1">
        <f>'Prez_ L'!H5</f>
        <v>209</v>
      </c>
      <c r="D28" t="str">
        <f>'Prez_ L'!I5</f>
        <v>ULLRICHOVÁ Nikol</v>
      </c>
      <c r="E28" t="str">
        <f>'Prez_ L'!J5</f>
        <v>Praha 9</v>
      </c>
      <c r="F28" s="1">
        <f>'Prez_ L'!K5</f>
        <v>2006</v>
      </c>
      <c r="G28" s="7">
        <v>0.0038310185185185183</v>
      </c>
      <c r="H28" s="8" t="s">
        <v>9</v>
      </c>
      <c r="I28" s="9">
        <f t="shared" si="0"/>
        <v>0.002037037037037037</v>
      </c>
      <c r="J28" s="10">
        <f t="shared" si="1"/>
        <v>8.700906344410877</v>
      </c>
    </row>
    <row r="29" spans="2:10" ht="12.75">
      <c r="B29" s="6" t="s">
        <v>32</v>
      </c>
      <c r="C29" s="1">
        <f>'Prez_ L'!H6</f>
        <v>237</v>
      </c>
      <c r="D29" t="str">
        <f>'Prez_ L'!I6</f>
        <v>BAŘINKOVÁ Klára</v>
      </c>
      <c r="E29" t="str">
        <f>'Prez_ L'!J6</f>
        <v>Olomouc</v>
      </c>
      <c r="F29" s="1">
        <f>'Prez_ L'!K6</f>
        <v>2006</v>
      </c>
      <c r="G29" s="7">
        <v>0.0038888888888888883</v>
      </c>
      <c r="H29" s="8" t="s">
        <v>9</v>
      </c>
      <c r="I29" s="9">
        <f t="shared" si="0"/>
        <v>0.002094907407407407</v>
      </c>
      <c r="J29" s="10">
        <f t="shared" si="1"/>
        <v>8.571428571428571</v>
      </c>
    </row>
    <row r="30" spans="2:10" ht="12.75">
      <c r="B30" s="6" t="s">
        <v>36</v>
      </c>
      <c r="C30" s="1">
        <f>'Prez_ L'!A21</f>
        <v>144</v>
      </c>
      <c r="D30" t="str">
        <f>'Prez_ L'!B21</f>
        <v>SKŘEČKOVÁ Tereza</v>
      </c>
      <c r="E30" t="str">
        <f>'Prez_ L'!C21</f>
        <v>Přerov</v>
      </c>
      <c r="F30" s="1">
        <f>'Prez_ L'!D21</f>
        <v>2007</v>
      </c>
      <c r="G30" s="7">
        <v>0.003912037037037037</v>
      </c>
      <c r="H30" s="8" t="s">
        <v>9</v>
      </c>
      <c r="I30" s="9">
        <f t="shared" si="0"/>
        <v>0.0021180555555555553</v>
      </c>
      <c r="J30" s="10">
        <f t="shared" si="1"/>
        <v>8.520710059171599</v>
      </c>
    </row>
    <row r="31" spans="2:10" ht="12.75">
      <c r="B31" s="6" t="s">
        <v>39</v>
      </c>
      <c r="C31" s="1">
        <f>'Prez_ L'!H12</f>
        <v>248</v>
      </c>
      <c r="D31" t="str">
        <f>'Prez_ L'!I12</f>
        <v>FŮSOVÁ Nela </v>
      </c>
      <c r="E31" t="str">
        <f>'Prez_ L'!J12</f>
        <v>Hranice</v>
      </c>
      <c r="F31" s="1">
        <f>'Prez_ L'!K12</f>
        <v>2006</v>
      </c>
      <c r="G31" s="7">
        <v>0.0042592592592592595</v>
      </c>
      <c r="H31" s="8" t="s">
        <v>9</v>
      </c>
      <c r="I31" s="9">
        <f t="shared" si="0"/>
        <v>0.002465277777777778</v>
      </c>
      <c r="J31" s="10">
        <f t="shared" si="1"/>
        <v>7.826086956521739</v>
      </c>
    </row>
    <row r="32" spans="2:10" ht="12.75">
      <c r="B32" s="6" t="s">
        <v>40</v>
      </c>
      <c r="C32" s="1">
        <f>'Prez_ L'!A6</f>
        <v>384</v>
      </c>
      <c r="D32" t="str">
        <f>'Prez_ L'!B6</f>
        <v>HÁBOVÁ Agáta</v>
      </c>
      <c r="E32" t="str">
        <f>'Prez_ L'!C6</f>
        <v>Přerov</v>
      </c>
      <c r="F32" s="1">
        <f>'Prez_ L'!D6</f>
        <v>2007</v>
      </c>
      <c r="G32" s="7">
        <v>0.004386574074074074</v>
      </c>
      <c r="H32" s="8" t="s">
        <v>9</v>
      </c>
      <c r="I32" s="9">
        <f t="shared" si="0"/>
        <v>0.0025925925925925925</v>
      </c>
      <c r="J32" s="10">
        <f t="shared" si="1"/>
        <v>7.598944591029024</v>
      </c>
    </row>
    <row r="33" spans="2:10" ht="12.75">
      <c r="B33" s="6" t="s">
        <v>41</v>
      </c>
      <c r="C33" s="1">
        <f>'Prez_ L'!A12</f>
        <v>418</v>
      </c>
      <c r="D33" t="str">
        <f>'Prez_ L'!B12</f>
        <v>ZEMÁNKOVÁ Tereza</v>
      </c>
      <c r="E33" t="str">
        <f>'Prez_ L'!C12</f>
        <v>Přerov</v>
      </c>
      <c r="F33" s="1">
        <f>'Prez_ L'!D12</f>
        <v>2007</v>
      </c>
      <c r="G33" s="7">
        <v>0.004768518518518518</v>
      </c>
      <c r="H33" s="8" t="s">
        <v>9</v>
      </c>
      <c r="I33" s="9">
        <f t="shared" si="0"/>
        <v>0.002974537037037037</v>
      </c>
      <c r="J33" s="10">
        <f t="shared" si="1"/>
        <v>6.990291262135923</v>
      </c>
    </row>
    <row r="34" spans="2:10" ht="12.75">
      <c r="B34" s="6" t="s">
        <v>42</v>
      </c>
      <c r="C34" s="1">
        <f>'Prez_ L'!A7</f>
        <v>390</v>
      </c>
      <c r="D34" t="str">
        <f>'Prez_ L'!B7</f>
        <v>PAZDEROVÁ Tereza</v>
      </c>
      <c r="E34" t="str">
        <f>'Prez_ L'!C7</f>
        <v>Veselíčko</v>
      </c>
      <c r="F34" s="1">
        <f>'Prez_ L'!D7</f>
        <v>2007</v>
      </c>
      <c r="G34" s="7" t="s">
        <v>68</v>
      </c>
      <c r="H34" s="8"/>
      <c r="I34" s="9"/>
      <c r="J34" s="10"/>
    </row>
    <row r="35" spans="2:10" ht="12.75">
      <c r="B35" s="6" t="s">
        <v>43</v>
      </c>
      <c r="C35" s="1">
        <f>'Prez_ L'!A8</f>
        <v>401</v>
      </c>
      <c r="D35" t="str">
        <f>'Prez_ L'!B8</f>
        <v>PLHAL Jan</v>
      </c>
      <c r="E35" t="str">
        <f>'Prez_ L'!C8</f>
        <v>Přerov</v>
      </c>
      <c r="F35" s="1">
        <f>'Prez_ L'!D8</f>
        <v>2005</v>
      </c>
      <c r="G35" s="7" t="s">
        <v>68</v>
      </c>
      <c r="H35" s="8"/>
      <c r="I35" s="9"/>
      <c r="J35" s="10"/>
    </row>
    <row r="36" spans="2:10" ht="12.75">
      <c r="B36" s="6" t="s">
        <v>44</v>
      </c>
      <c r="C36" s="1">
        <f>'Prez_ L'!A19</f>
        <v>56</v>
      </c>
      <c r="D36" t="str">
        <f>'Prez_ L'!B19</f>
        <v>ŠVIHELOVÁ Michaela</v>
      </c>
      <c r="E36" t="str">
        <f>'Prez_ L'!C19</f>
        <v>Krnov</v>
      </c>
      <c r="F36" s="1">
        <f>'Prez_ L'!D19</f>
        <v>2005</v>
      </c>
      <c r="G36" s="7" t="s">
        <v>68</v>
      </c>
      <c r="H36" s="8"/>
      <c r="I36" s="9"/>
      <c r="J36" s="10"/>
    </row>
    <row r="37" spans="2:10" ht="12.75">
      <c r="B37" s="6"/>
      <c r="C37" s="1"/>
      <c r="F37" s="1"/>
      <c r="G37" s="7"/>
      <c r="H37" s="8"/>
      <c r="I37" s="9"/>
      <c r="J37" s="10"/>
    </row>
    <row r="38" spans="2:10" ht="12.75">
      <c r="B38" s="6"/>
      <c r="C38" s="1"/>
      <c r="F38" s="1"/>
      <c r="G38" s="7"/>
      <c r="H38" s="8"/>
      <c r="I38" s="9"/>
      <c r="J38" s="10"/>
    </row>
    <row r="39" spans="2:10" ht="12.75">
      <c r="B39" s="6"/>
      <c r="C39" s="1"/>
      <c r="F39" s="1"/>
      <c r="G39" s="7"/>
      <c r="H39" s="8"/>
      <c r="I39" s="9"/>
      <c r="J39" s="10"/>
    </row>
    <row r="40" spans="2:10" ht="12.75">
      <c r="B40" s="6"/>
      <c r="C40" s="1"/>
      <c r="F40" s="1"/>
      <c r="G40" s="7"/>
      <c r="H40" s="8"/>
      <c r="I40" s="9"/>
      <c r="J40" s="10"/>
    </row>
    <row r="41" spans="2:10" ht="12.75">
      <c r="B41" s="6"/>
      <c r="C41" s="1"/>
      <c r="F41" s="1"/>
      <c r="G41" s="7"/>
      <c r="H41" s="8"/>
      <c r="I41" s="9"/>
      <c r="J41" s="10"/>
    </row>
    <row r="42" spans="2:10" ht="12.75">
      <c r="B42" s="6"/>
      <c r="C42" s="1"/>
      <c r="F42" s="1"/>
      <c r="G42" s="7"/>
      <c r="H42" s="8"/>
      <c r="I42" s="9"/>
      <c r="J42" s="10"/>
    </row>
    <row r="43" spans="2:10" ht="12.75">
      <c r="B43" s="6"/>
      <c r="C43" s="1"/>
      <c r="F43" s="1"/>
      <c r="G43" s="7"/>
      <c r="H43" s="8"/>
      <c r="I43" s="9"/>
      <c r="J43" s="10"/>
    </row>
    <row r="44" spans="2:10" ht="12.75">
      <c r="B44" s="6"/>
      <c r="C44" s="1"/>
      <c r="F44" s="1"/>
      <c r="G44" s="7"/>
      <c r="H44" s="8"/>
      <c r="I44" s="9"/>
      <c r="J44" s="10"/>
    </row>
    <row r="45" spans="2:10" ht="12.75">
      <c r="B45" s="6"/>
      <c r="C45" s="1"/>
      <c r="F45" s="1"/>
      <c r="G45" s="7"/>
      <c r="H45" s="8"/>
      <c r="I45" s="9"/>
      <c r="J45" s="10"/>
    </row>
    <row r="46" spans="2:10" ht="12.75">
      <c r="B46" s="6"/>
      <c r="C46" s="1"/>
      <c r="F46" s="1"/>
      <c r="G46" s="7"/>
      <c r="H46" s="8"/>
      <c r="I46" s="9"/>
      <c r="J46" s="10"/>
    </row>
    <row r="47" spans="2:10" ht="12.75">
      <c r="B47" s="6"/>
      <c r="C47" s="1"/>
      <c r="F47" s="1"/>
      <c r="G47" s="7"/>
      <c r="H47" s="8"/>
      <c r="I47" s="9"/>
      <c r="J47" s="10"/>
    </row>
    <row r="48" spans="2:10" ht="12.75">
      <c r="B48" s="6"/>
      <c r="C48" s="1"/>
      <c r="F48" s="1"/>
      <c r="G48" s="7"/>
      <c r="H48" s="8"/>
      <c r="I48" s="9"/>
      <c r="J48" s="10"/>
    </row>
    <row r="49" spans="2:10" ht="12.75">
      <c r="B49" s="6"/>
      <c r="C49" s="1"/>
      <c r="F49" s="1"/>
      <c r="G49" s="7"/>
      <c r="H49" s="8"/>
      <c r="I49" s="9"/>
      <c r="J49" s="10"/>
    </row>
    <row r="50" spans="2:10" ht="12.75">
      <c r="B50" s="6"/>
      <c r="C50" s="1"/>
      <c r="F50" s="1"/>
      <c r="G50" s="7"/>
      <c r="H50" s="8"/>
      <c r="I50" s="9"/>
      <c r="J50" s="10"/>
    </row>
    <row r="51" spans="2:10" ht="12.75">
      <c r="B51" s="6"/>
      <c r="C51" s="1"/>
      <c r="F51" s="1"/>
      <c r="G51" s="7"/>
      <c r="H51" s="8"/>
      <c r="I51" s="9"/>
      <c r="J51" s="10"/>
    </row>
    <row r="52" spans="2:10" ht="12.75">
      <c r="B52" s="6"/>
      <c r="C52" s="1"/>
      <c r="F52" s="1"/>
      <c r="G52" s="7"/>
      <c r="H52" s="8"/>
      <c r="I52" s="9"/>
      <c r="J52" s="10"/>
    </row>
    <row r="53" spans="2:10" ht="12.75">
      <c r="B53" s="6"/>
      <c r="C53" s="1"/>
      <c r="F53" s="1"/>
      <c r="G53" s="7"/>
      <c r="H53" s="8"/>
      <c r="I53" s="9"/>
      <c r="J53" s="10"/>
    </row>
    <row r="54" spans="2:10" ht="12.75">
      <c r="B54" s="6"/>
      <c r="C54" s="1"/>
      <c r="F54" s="1"/>
      <c r="G54" s="7"/>
      <c r="H54" s="8"/>
      <c r="I54" s="9"/>
      <c r="J54" s="10"/>
    </row>
    <row r="55" spans="2:10" ht="12.75">
      <c r="B55" s="6"/>
      <c r="C55" s="1"/>
      <c r="F55" s="1"/>
      <c r="G55" s="7"/>
      <c r="H55" s="8"/>
      <c r="I55" s="9"/>
      <c r="J55" s="10"/>
    </row>
    <row r="56" spans="2:10" ht="12.75">
      <c r="B56" s="6"/>
      <c r="C56" s="1"/>
      <c r="F56" s="1"/>
      <c r="G56" s="7"/>
      <c r="H56" s="8"/>
      <c r="I56" s="9"/>
      <c r="J56" s="10"/>
    </row>
    <row r="57" spans="2:10" ht="12.75">
      <c r="B57" s="6"/>
      <c r="C57" s="1"/>
      <c r="F57" s="1"/>
      <c r="G57" s="7"/>
      <c r="H57" s="8"/>
      <c r="I57" s="9"/>
      <c r="J57" s="10"/>
    </row>
    <row r="58" spans="2:10" ht="12.75">
      <c r="B58" s="6"/>
      <c r="C58" s="1"/>
      <c r="F58" s="1"/>
      <c r="G58" s="7"/>
      <c r="H58" s="8"/>
      <c r="I58" s="9"/>
      <c r="J58" s="10"/>
    </row>
    <row r="59" spans="2:10" ht="12.75">
      <c r="B59" s="6"/>
      <c r="C59" s="1"/>
      <c r="F59" s="1"/>
      <c r="G59" s="7"/>
      <c r="H59" s="8"/>
      <c r="I59" s="9"/>
      <c r="J59" s="10"/>
    </row>
    <row r="60" spans="2:10" ht="12.75">
      <c r="B60" s="6"/>
      <c r="C60" s="1"/>
      <c r="F60" s="1"/>
      <c r="G60" s="7"/>
      <c r="H60" s="8"/>
      <c r="I60" s="9"/>
      <c r="J60" s="10"/>
    </row>
    <row r="61" spans="2:10" ht="12.75">
      <c r="B61" s="6"/>
      <c r="C61" s="1"/>
      <c r="F61" s="1"/>
      <c r="G61" s="7"/>
      <c r="H61" s="8"/>
      <c r="I61" s="9"/>
      <c r="J61" s="10"/>
    </row>
    <row r="62" spans="2:10" ht="12.75">
      <c r="B62" s="6"/>
      <c r="C62" s="1"/>
      <c r="F62" s="1"/>
      <c r="G62" s="7"/>
      <c r="H62" s="8"/>
      <c r="I62" s="9"/>
      <c r="J62" s="10"/>
    </row>
    <row r="63" spans="2:10" ht="12.75">
      <c r="B63" s="6"/>
      <c r="C63" s="1"/>
      <c r="F63" s="1"/>
      <c r="G63" s="7"/>
      <c r="H63" s="8"/>
      <c r="I63" s="9"/>
      <c r="J63" s="10"/>
    </row>
    <row r="64" spans="2:10" ht="12.75">
      <c r="B64" s="6"/>
      <c r="C64" s="1"/>
      <c r="F64" s="1"/>
      <c r="G64" s="7"/>
      <c r="H64" s="8"/>
      <c r="I64" s="9"/>
      <c r="J64" s="10"/>
    </row>
    <row r="65" spans="2:10" ht="12.75">
      <c r="B65" s="6"/>
      <c r="C65" s="1"/>
      <c r="F65" s="1"/>
      <c r="G65" s="7"/>
      <c r="H65" s="8"/>
      <c r="I65" s="9"/>
      <c r="J65" s="10"/>
    </row>
    <row r="66" spans="2:10" ht="12.75">
      <c r="B66" s="6"/>
      <c r="C66" s="1"/>
      <c r="F66" s="1"/>
      <c r="G66" s="7"/>
      <c r="H66" s="8"/>
      <c r="I66" s="9"/>
      <c r="J66" s="10"/>
    </row>
    <row r="67" spans="2:10" ht="12.75">
      <c r="B67" s="6"/>
      <c r="C67" s="1"/>
      <c r="F67" s="1"/>
      <c r="G67" s="7"/>
      <c r="H67" s="8"/>
      <c r="I67" s="9"/>
      <c r="J67" s="10"/>
    </row>
    <row r="68" spans="2:10" ht="12.75">
      <c r="B68" s="6"/>
      <c r="C68" s="1"/>
      <c r="F68" s="1"/>
      <c r="G68" s="7"/>
      <c r="H68" s="8"/>
      <c r="I68" s="9"/>
      <c r="J68" s="10"/>
    </row>
    <row r="69" spans="2:10" ht="12.75">
      <c r="B69" s="6"/>
      <c r="C69" s="1"/>
      <c r="F69" s="1"/>
      <c r="G69" s="7"/>
      <c r="H69" s="8"/>
      <c r="I69" s="9"/>
      <c r="J69" s="10"/>
    </row>
  </sheetData>
  <sheetProtection/>
  <mergeCells count="3">
    <mergeCell ref="A2:J2"/>
    <mergeCell ref="A4:I4"/>
    <mergeCell ref="H6:I6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6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6.75390625" style="0" customWidth="1"/>
    <col min="4" max="4" width="22.00390625" style="0" customWidth="1"/>
    <col min="5" max="5" width="16.00390625" style="0" customWidth="1"/>
    <col min="6" max="6" width="11.25390625" style="0" customWidth="1"/>
    <col min="7" max="7" width="10.875" style="0" customWidth="1"/>
    <col min="8" max="8" width="3.625" style="0" customWidth="1"/>
    <col min="10" max="10" width="11.125" style="0" customWidth="1"/>
    <col min="11" max="11" width="11.375" style="0" customWidth="1"/>
  </cols>
  <sheetData>
    <row r="1" ht="9" customHeight="1"/>
    <row r="2" spans="1:10" ht="33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9" t="str">
        <f>'Prez_ M'!A1:K1</f>
        <v>Kategorie M - holky narozeny 2005 a mladší - odrážedla - 250m, start 16:00</v>
      </c>
      <c r="B4" s="39"/>
      <c r="C4" s="39"/>
      <c r="D4" s="39"/>
      <c r="E4" s="39"/>
      <c r="F4" s="39"/>
      <c r="G4" s="39"/>
      <c r="H4" s="39"/>
      <c r="I4" s="39"/>
      <c r="J4" s="15">
        <v>40307</v>
      </c>
    </row>
    <row r="6" spans="2:10" ht="12.75"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5" t="s">
        <v>5</v>
      </c>
      <c r="H6" s="41" t="s">
        <v>6</v>
      </c>
      <c r="I6" s="41"/>
      <c r="J6" s="5" t="s">
        <v>7</v>
      </c>
    </row>
    <row r="7" spans="2:10" ht="12.75">
      <c r="B7" s="6" t="s">
        <v>8</v>
      </c>
      <c r="C7" s="1">
        <f>'Prez_ M'!H4</f>
        <v>219</v>
      </c>
      <c r="D7" t="str">
        <f>'Prez_ M'!I4</f>
        <v>TOMKOVÁ Hana</v>
      </c>
      <c r="E7" t="str">
        <f>'Prez_ M'!J4</f>
        <v>Lipník nad Bečvou</v>
      </c>
      <c r="F7" s="1">
        <f>'Prez_ M'!K4</f>
        <v>2006</v>
      </c>
      <c r="G7" s="7">
        <v>0.0009490740740740741</v>
      </c>
      <c r="H7" s="8" t="s">
        <v>9</v>
      </c>
      <c r="I7" s="9">
        <f aca="true" t="shared" si="0" ref="I7:I32">G7-konst_14</f>
        <v>0</v>
      </c>
      <c r="J7" s="10">
        <f aca="true" t="shared" si="1" ref="J7:J32">0.25/((MINUTE(G7)*60+SECOND(G7))/3600)</f>
        <v>10.97560975609756</v>
      </c>
    </row>
    <row r="8" spans="2:10" ht="12.75">
      <c r="B8" s="6" t="s">
        <v>10</v>
      </c>
      <c r="C8" s="1">
        <f>'Prez_ M'!A19</f>
        <v>145</v>
      </c>
      <c r="D8" t="str">
        <f>'Prez_ M'!B19</f>
        <v>MIRVALDOVÁ Amálka</v>
      </c>
      <c r="E8" t="str">
        <f>'Prez_ M'!C19</f>
        <v>Přerov</v>
      </c>
      <c r="F8" s="1">
        <f>'Prez_ M'!D19</f>
        <v>2006</v>
      </c>
      <c r="G8" s="7">
        <v>0.0009722222222222221</v>
      </c>
      <c r="H8" s="8" t="s">
        <v>9</v>
      </c>
      <c r="I8" s="9">
        <f t="shared" si="0"/>
        <v>2.3148148148148008E-05</v>
      </c>
      <c r="J8" s="10">
        <f t="shared" si="1"/>
        <v>10.714285714285714</v>
      </c>
    </row>
    <row r="9" spans="2:11" ht="12.75">
      <c r="B9" s="6" t="s">
        <v>11</v>
      </c>
      <c r="C9" s="1">
        <f>'Prez_ M'!H7</f>
        <v>239</v>
      </c>
      <c r="D9" t="str">
        <f>'Prez_ M'!I7</f>
        <v>ZÁCHOVÁ Nikol</v>
      </c>
      <c r="E9" t="str">
        <f>'Prez_ M'!J7</f>
        <v>Přerov</v>
      </c>
      <c r="F9" s="1">
        <f>'Prez_ M'!K7</f>
        <v>2006</v>
      </c>
      <c r="G9" s="7">
        <v>0.0009837962962962964</v>
      </c>
      <c r="H9" s="8" t="s">
        <v>9</v>
      </c>
      <c r="I9" s="9">
        <f t="shared" si="0"/>
        <v>3.472222222222234E-05</v>
      </c>
      <c r="J9" s="10">
        <f t="shared" si="1"/>
        <v>10.588235294117647</v>
      </c>
      <c r="K9" t="s">
        <v>12</v>
      </c>
    </row>
    <row r="10" spans="2:10" ht="12.75">
      <c r="B10" s="6" t="s">
        <v>13</v>
      </c>
      <c r="C10" s="1">
        <f>'Prez_ M'!A21</f>
        <v>200</v>
      </c>
      <c r="D10" t="str">
        <f>'Prez_ M'!B21</f>
        <v>VESELÁ Karolína</v>
      </c>
      <c r="E10" t="str">
        <f>'Prez_ M'!C21</f>
        <v>Pardubice</v>
      </c>
      <c r="F10" s="1">
        <f>'Prez_ M'!D21</f>
        <v>2007</v>
      </c>
      <c r="G10" s="7">
        <v>0.0010069444444444444</v>
      </c>
      <c r="H10" s="8" t="s">
        <v>9</v>
      </c>
      <c r="I10" s="9">
        <f t="shared" si="0"/>
        <v>5.7870370370370345E-05</v>
      </c>
      <c r="J10" s="10">
        <f t="shared" si="1"/>
        <v>10.344827586206897</v>
      </c>
    </row>
    <row r="11" spans="2:10" ht="12.75">
      <c r="B11" s="6" t="s">
        <v>14</v>
      </c>
      <c r="C11" s="1">
        <f>'Prez_ M'!A4</f>
        <v>353</v>
      </c>
      <c r="D11" t="str">
        <f>'Prez_ M'!B4</f>
        <v>NAVRÁTILOVÁ Adéla</v>
      </c>
      <c r="E11" t="str">
        <f>'Prez_ M'!C4</f>
        <v>Citov</v>
      </c>
      <c r="F11" s="1">
        <f>'Prez_ M'!D4</f>
        <v>2007</v>
      </c>
      <c r="G11" s="7">
        <v>0.0010185185185185186</v>
      </c>
      <c r="H11" s="8" t="s">
        <v>9</v>
      </c>
      <c r="I11" s="9">
        <f t="shared" si="0"/>
        <v>6.944444444444457E-05</v>
      </c>
      <c r="J11" s="10">
        <f t="shared" si="1"/>
        <v>10.227272727272727</v>
      </c>
    </row>
    <row r="12" spans="2:10" ht="12.75">
      <c r="B12" s="6" t="s">
        <v>15</v>
      </c>
      <c r="C12" s="1">
        <f>'Prez_ M'!H11</f>
        <v>256</v>
      </c>
      <c r="D12" t="str">
        <f>'Prez_ M'!I11</f>
        <v>VACULÍKOVÁ Adéla</v>
      </c>
      <c r="E12" t="str">
        <f>'Prez_ M'!J11</f>
        <v>Přerov</v>
      </c>
      <c r="F12" s="1">
        <f>'Prez_ M'!K11</f>
        <v>2007</v>
      </c>
      <c r="G12" s="7">
        <v>0.0011342592592592591</v>
      </c>
      <c r="H12" s="8" t="s">
        <v>9</v>
      </c>
      <c r="I12" s="9">
        <f t="shared" si="0"/>
        <v>0.00018518518518518504</v>
      </c>
      <c r="J12" s="10">
        <f t="shared" si="1"/>
        <v>9.183673469387756</v>
      </c>
    </row>
    <row r="13" spans="2:10" ht="12.75">
      <c r="B13" s="6" t="s">
        <v>16</v>
      </c>
      <c r="C13" s="1">
        <f>'Prez_ M'!A6</f>
        <v>367</v>
      </c>
      <c r="D13" t="str">
        <f>'Prez_ M'!B6</f>
        <v>SEHNÁLKOVÁ Eliška</v>
      </c>
      <c r="E13" t="str">
        <f>'Prez_ M'!C6</f>
        <v>Přerov</v>
      </c>
      <c r="F13" s="1">
        <f>'Prez_ M'!D6</f>
        <v>2007</v>
      </c>
      <c r="G13" s="7">
        <v>0.0011574074074074073</v>
      </c>
      <c r="H13" s="8" t="s">
        <v>9</v>
      </c>
      <c r="I13" s="9">
        <f t="shared" si="0"/>
        <v>0.00020833333333333327</v>
      </c>
      <c r="J13" s="10">
        <f t="shared" si="1"/>
        <v>9</v>
      </c>
    </row>
    <row r="14" spans="2:10" ht="12.75">
      <c r="B14" s="6" t="s">
        <v>17</v>
      </c>
      <c r="C14" s="1">
        <f>'Prez_ M'!A20</f>
        <v>170</v>
      </c>
      <c r="D14" t="str">
        <f>'Prez_ M'!B20</f>
        <v>LINDOVÁ Simona</v>
      </c>
      <c r="E14" t="str">
        <f>'Prez_ M'!C20</f>
        <v>Holešov</v>
      </c>
      <c r="F14" s="1">
        <f>'Prez_ M'!D20</f>
        <v>2007</v>
      </c>
      <c r="G14" s="7">
        <v>0.0011689814814814816</v>
      </c>
      <c r="H14" s="8" t="s">
        <v>9</v>
      </c>
      <c r="I14" s="9">
        <f t="shared" si="0"/>
        <v>0.00021990740740740749</v>
      </c>
      <c r="J14" s="10">
        <f t="shared" si="1"/>
        <v>8.910891089108912</v>
      </c>
    </row>
    <row r="15" spans="2:10" ht="12.75">
      <c r="B15" s="6" t="s">
        <v>18</v>
      </c>
      <c r="C15" s="1">
        <f>'Prez_ M'!A12</f>
        <v>423</v>
      </c>
      <c r="D15" t="str">
        <f>'Prez_ M'!B12</f>
        <v>RŮŽIČKOVÁ Marta</v>
      </c>
      <c r="E15" t="str">
        <f>'Prez_ M'!C12</f>
        <v>Olomouc</v>
      </c>
      <c r="F15" s="1">
        <f>'Prez_ M'!D12</f>
        <v>2007</v>
      </c>
      <c r="G15" s="7">
        <v>0.0011921296296296296</v>
      </c>
      <c r="H15" s="8" t="s">
        <v>9</v>
      </c>
      <c r="I15" s="9">
        <f t="shared" si="0"/>
        <v>0.0002430555555555555</v>
      </c>
      <c r="J15" s="10">
        <f t="shared" si="1"/>
        <v>8.737864077669903</v>
      </c>
    </row>
    <row r="16" spans="2:10" ht="12.75">
      <c r="B16" s="6" t="s">
        <v>19</v>
      </c>
      <c r="C16" s="1">
        <f>'Prez_ M'!A11</f>
        <v>412</v>
      </c>
      <c r="D16" t="str">
        <f>'Prez_ M'!B11</f>
        <v>SKOLOVÁ Adéla</v>
      </c>
      <c r="E16" t="str">
        <f>'Prez_ M'!C11</f>
        <v>Popovice</v>
      </c>
      <c r="F16" s="1">
        <f>'Prez_ M'!D11</f>
        <v>2007</v>
      </c>
      <c r="G16" s="7">
        <v>0.0012152777777777778</v>
      </c>
      <c r="H16" s="8" t="s">
        <v>9</v>
      </c>
      <c r="I16" s="9">
        <f t="shared" si="0"/>
        <v>0.0002662037037037037</v>
      </c>
      <c r="J16" s="10">
        <f t="shared" si="1"/>
        <v>8.571428571428571</v>
      </c>
    </row>
    <row r="17" spans="2:10" ht="12.75">
      <c r="B17" s="6" t="s">
        <v>20</v>
      </c>
      <c r="C17" s="1">
        <f>'Prez_ M'!H5</f>
        <v>228</v>
      </c>
      <c r="D17" t="str">
        <f>'Prez_ M'!I5</f>
        <v>HURÁČOVÁ Markéta</v>
      </c>
      <c r="E17" t="str">
        <f>'Prez_ M'!J5</f>
        <v>Orlová</v>
      </c>
      <c r="F17" s="1">
        <f>'Prez_ M'!K5</f>
        <v>2007</v>
      </c>
      <c r="G17" s="7">
        <v>0.0015046296296296294</v>
      </c>
      <c r="H17" s="8" t="s">
        <v>9</v>
      </c>
      <c r="I17" s="9">
        <f t="shared" si="0"/>
        <v>0.0005555555555555553</v>
      </c>
      <c r="J17" s="10">
        <f t="shared" si="1"/>
        <v>6.923076923076923</v>
      </c>
    </row>
    <row r="18" spans="2:10" ht="12.75">
      <c r="B18" s="6" t="s">
        <v>21</v>
      </c>
      <c r="C18" s="1">
        <f>'Prez_ M'!A7</f>
        <v>368</v>
      </c>
      <c r="D18" t="str">
        <f>'Prez_ M'!B7</f>
        <v>HERMANOVÁ Amálie</v>
      </c>
      <c r="E18" t="str">
        <f>'Prez_ M'!C7</f>
        <v>Přerov</v>
      </c>
      <c r="F18" s="1">
        <f>'Prez_ M'!D7</f>
        <v>2008</v>
      </c>
      <c r="G18" s="7">
        <v>0.0015625</v>
      </c>
      <c r="H18" s="8" t="s">
        <v>9</v>
      </c>
      <c r="I18" s="9">
        <f t="shared" si="0"/>
        <v>0.000613425925925926</v>
      </c>
      <c r="J18" s="10">
        <f t="shared" si="1"/>
        <v>6.666666666666667</v>
      </c>
    </row>
    <row r="19" spans="2:10" ht="12.75">
      <c r="B19" s="6" t="s">
        <v>22</v>
      </c>
      <c r="C19" s="1">
        <f>'Prez_ M'!H9</f>
        <v>247</v>
      </c>
      <c r="D19" t="str">
        <f>'Prez_ M'!I9</f>
        <v>MACHAČOVÁ Zuzana</v>
      </c>
      <c r="E19" t="str">
        <f>'Prez_ M'!J9</f>
        <v>Přerov</v>
      </c>
      <c r="F19" s="1">
        <f>'Prez_ M'!K9</f>
        <v>2007</v>
      </c>
      <c r="G19" s="7">
        <v>0.0016319444444444445</v>
      </c>
      <c r="H19" s="8" t="s">
        <v>9</v>
      </c>
      <c r="I19" s="9">
        <f t="shared" si="0"/>
        <v>0.0006828703703703705</v>
      </c>
      <c r="J19" s="10">
        <f t="shared" si="1"/>
        <v>6.382978723404255</v>
      </c>
    </row>
    <row r="20" spans="2:10" ht="12.75">
      <c r="B20" s="6" t="s">
        <v>23</v>
      </c>
      <c r="C20" s="1">
        <f>'Prez_ M'!H12</f>
        <v>390</v>
      </c>
      <c r="D20" t="str">
        <f>'Prez_ M'!I12</f>
        <v>PAZDEROVÁ Tereza</v>
      </c>
      <c r="E20" t="str">
        <f>'Prez_ M'!J12</f>
        <v>Veselíčko</v>
      </c>
      <c r="F20" s="1">
        <f>'Prez_ M'!K12</f>
        <v>2007</v>
      </c>
      <c r="G20" s="7">
        <v>0.0016550925925925926</v>
      </c>
      <c r="H20" s="8" t="s">
        <v>9</v>
      </c>
      <c r="I20" s="9">
        <f t="shared" si="0"/>
        <v>0.0007060185185185185</v>
      </c>
      <c r="J20" s="10">
        <f t="shared" si="1"/>
        <v>6.293706293706294</v>
      </c>
    </row>
    <row r="21" spans="2:10" ht="12.75">
      <c r="B21" s="6" t="s">
        <v>24</v>
      </c>
      <c r="C21" s="1">
        <f>'Prez_ M'!A8</f>
        <v>370</v>
      </c>
      <c r="D21" t="str">
        <f>'Prez_ M'!B8</f>
        <v>PUNČOCHÁŘOVÁ Lucie</v>
      </c>
      <c r="E21" t="str">
        <f>'Prez_ M'!C8</f>
        <v>Přerov</v>
      </c>
      <c r="F21" s="1">
        <f>'Prez_ M'!D8</f>
        <v>2006</v>
      </c>
      <c r="G21" s="7">
        <v>0.0017708333333333332</v>
      </c>
      <c r="H21" s="8" t="s">
        <v>9</v>
      </c>
      <c r="I21" s="9">
        <f t="shared" si="0"/>
        <v>0.0008217592592592592</v>
      </c>
      <c r="J21" s="10">
        <f t="shared" si="1"/>
        <v>5.88235294117647</v>
      </c>
    </row>
    <row r="22" spans="2:10" ht="12.75">
      <c r="B22" s="6" t="s">
        <v>25</v>
      </c>
      <c r="C22" s="1">
        <f>'Prez_ M'!A16</f>
        <v>430</v>
      </c>
      <c r="D22" t="str">
        <f>'Prez_ M'!B16</f>
        <v>LEDVINOVÁ Tereza</v>
      </c>
      <c r="E22" t="str">
        <f>'Prez_ M'!C16</f>
        <v>Přerov</v>
      </c>
      <c r="F22" s="1">
        <f>'Prez_ M'!D16</f>
        <v>2008</v>
      </c>
      <c r="G22" s="7">
        <v>0.0018518518518518517</v>
      </c>
      <c r="H22" s="8" t="s">
        <v>9</v>
      </c>
      <c r="I22" s="9">
        <f t="shared" si="0"/>
        <v>0.0009027777777777776</v>
      </c>
      <c r="J22" s="10">
        <f t="shared" si="1"/>
        <v>5.625</v>
      </c>
    </row>
    <row r="23" spans="2:10" ht="12.75">
      <c r="B23" s="6" t="s">
        <v>26</v>
      </c>
      <c r="C23" s="1">
        <f>'Prez_ M'!A10</f>
        <v>409</v>
      </c>
      <c r="D23" t="str">
        <f>'Prez_ M'!B10</f>
        <v>JANKTOVÁ Stela</v>
      </c>
      <c r="E23" t="str">
        <f>'Prez_ M'!C10</f>
        <v>Osek n B.</v>
      </c>
      <c r="F23" s="1">
        <f>'Prez_ M'!D10</f>
        <v>2007</v>
      </c>
      <c r="G23" s="7">
        <v>0.0019097222222222222</v>
      </c>
      <c r="H23" s="8" t="s">
        <v>9</v>
      </c>
      <c r="I23" s="9">
        <f t="shared" si="0"/>
        <v>0.0009606481481481481</v>
      </c>
      <c r="J23" s="10">
        <f t="shared" si="1"/>
        <v>5.454545454545455</v>
      </c>
    </row>
    <row r="24" spans="2:10" ht="12.75">
      <c r="B24" s="6" t="s">
        <v>27</v>
      </c>
      <c r="C24" s="1">
        <f>'Prez_ M'!A17</f>
        <v>431</v>
      </c>
      <c r="D24" t="str">
        <f>'Prez_ M'!B17</f>
        <v>VLČKOVÁ Agáta</v>
      </c>
      <c r="E24" t="str">
        <f>'Prez_ M'!C17</f>
        <v>Přerov</v>
      </c>
      <c r="F24" s="1">
        <f>'Prez_ M'!D17</f>
        <v>2008</v>
      </c>
      <c r="G24" s="7">
        <v>0.0019560185185185184</v>
      </c>
      <c r="H24" s="8" t="s">
        <v>9</v>
      </c>
      <c r="I24" s="9">
        <f t="shared" si="0"/>
        <v>0.0010069444444444444</v>
      </c>
      <c r="J24" s="10">
        <f t="shared" si="1"/>
        <v>5.325443786982249</v>
      </c>
    </row>
    <row r="25" spans="2:10" ht="12.75">
      <c r="B25" s="6" t="s">
        <v>28</v>
      </c>
      <c r="C25" s="1">
        <f>'Prez_ M'!A5</f>
        <v>361</v>
      </c>
      <c r="D25" t="str">
        <f>'Prez_ M'!B5</f>
        <v>KILIÁNOVÁ Martina</v>
      </c>
      <c r="E25" t="str">
        <f>'Prez_ M'!C5</f>
        <v>Olomouc</v>
      </c>
      <c r="F25" s="1">
        <f>'Prez_ M'!D5</f>
        <v>2005</v>
      </c>
      <c r="G25" s="7">
        <v>0.0021643518518518518</v>
      </c>
      <c r="H25" s="8" t="s">
        <v>9</v>
      </c>
      <c r="I25" s="9">
        <f t="shared" si="0"/>
        <v>0.0012152777777777778</v>
      </c>
      <c r="J25" s="10">
        <f t="shared" si="1"/>
        <v>4.81283422459893</v>
      </c>
    </row>
    <row r="26" spans="2:10" ht="12.75">
      <c r="B26" s="6" t="s">
        <v>29</v>
      </c>
      <c r="C26" s="1">
        <f>'Prez_ M'!A23</f>
        <v>212</v>
      </c>
      <c r="D26" t="str">
        <f>'Prez_ M'!B23</f>
        <v>VIZNEROVÁ Lucie</v>
      </c>
      <c r="E26" t="str">
        <f>'Prez_ M'!C23</f>
        <v>Holešov</v>
      </c>
      <c r="F26" s="1">
        <f>'Prez_ M'!D23</f>
        <v>2008</v>
      </c>
      <c r="G26" s="7">
        <v>0.0024537037037037036</v>
      </c>
      <c r="H26" s="8" t="s">
        <v>9</v>
      </c>
      <c r="I26" s="9">
        <f t="shared" si="0"/>
        <v>0.0015046296296296296</v>
      </c>
      <c r="J26" s="10">
        <f t="shared" si="1"/>
        <v>4.245283018867925</v>
      </c>
    </row>
    <row r="27" spans="2:10" ht="12.75">
      <c r="B27" s="6" t="s">
        <v>30</v>
      </c>
      <c r="C27" s="1">
        <f>'Prez_ M'!A15</f>
        <v>429</v>
      </c>
      <c r="D27" t="str">
        <f>'Prez_ M'!B15</f>
        <v>ŘÍHOŠKOVÁ Valerie</v>
      </c>
      <c r="E27" t="str">
        <f>'Prez_ M'!C15</f>
        <v>Přerov</v>
      </c>
      <c r="F27" s="1">
        <f>'Prez_ M'!D15</f>
        <v>2006</v>
      </c>
      <c r="G27" s="7">
        <v>0.002488425925925926</v>
      </c>
      <c r="H27" s="8" t="s">
        <v>9</v>
      </c>
      <c r="I27" s="9">
        <f t="shared" si="0"/>
        <v>0.001539351851851852</v>
      </c>
      <c r="J27" s="10">
        <f t="shared" si="1"/>
        <v>4.186046511627906</v>
      </c>
    </row>
    <row r="28" spans="2:10" ht="12.75">
      <c r="B28" s="6" t="s">
        <v>31</v>
      </c>
      <c r="C28" s="1">
        <f>'Prez_ M'!A18</f>
        <v>135</v>
      </c>
      <c r="D28" t="str">
        <f>'Prez_ M'!B18</f>
        <v>HOLIŠOVÁ Zuzana</v>
      </c>
      <c r="E28" t="str">
        <f>'Prez_ M'!C18</f>
        <v>Zlín</v>
      </c>
      <c r="F28" s="1">
        <f>'Prez_ M'!D18</f>
        <v>2007</v>
      </c>
      <c r="G28" s="7">
        <v>0.002523148148148148</v>
      </c>
      <c r="H28" s="8" t="s">
        <v>9</v>
      </c>
      <c r="I28" s="9">
        <f t="shared" si="0"/>
        <v>0.001574074074074074</v>
      </c>
      <c r="J28" s="10">
        <f t="shared" si="1"/>
        <v>4.128440366972477</v>
      </c>
    </row>
    <row r="29" spans="2:10" ht="12.75">
      <c r="B29" s="6" t="s">
        <v>32</v>
      </c>
      <c r="C29" s="1">
        <f>'Prez_ M'!A14</f>
        <v>428</v>
      </c>
      <c r="D29" t="str">
        <f>'Prez_ M'!B14</f>
        <v>ŘÍHOŠKOVÁ Melánie</v>
      </c>
      <c r="E29" t="str">
        <f>'Prez_ M'!C14</f>
        <v>Přerov</v>
      </c>
      <c r="F29" s="1">
        <f>'Prez_ M'!D14</f>
        <v>2006</v>
      </c>
      <c r="G29" s="7">
        <v>0.0025578703703703705</v>
      </c>
      <c r="H29" s="8" t="s">
        <v>9</v>
      </c>
      <c r="I29" s="9">
        <f t="shared" si="0"/>
        <v>0.0016087962962962965</v>
      </c>
      <c r="J29" s="10">
        <f t="shared" si="1"/>
        <v>4.072398190045249</v>
      </c>
    </row>
    <row r="30" spans="2:10" ht="12.75">
      <c r="B30" s="6" t="s">
        <v>36</v>
      </c>
      <c r="C30" s="1">
        <f>'Prez_ M'!H6</f>
        <v>235</v>
      </c>
      <c r="D30" t="str">
        <f>'Prez_ M'!I6</f>
        <v>SOCHOROVÁ Eliška</v>
      </c>
      <c r="E30" t="str">
        <f>'Prez_ M'!J6</f>
        <v>Přerov</v>
      </c>
      <c r="F30" s="1">
        <f>'Prez_ M'!K6</f>
        <v>2008</v>
      </c>
      <c r="G30" s="7">
        <v>0.002615740740740741</v>
      </c>
      <c r="H30" s="8" t="s">
        <v>9</v>
      </c>
      <c r="I30" s="9">
        <f t="shared" si="0"/>
        <v>0.001666666666666667</v>
      </c>
      <c r="J30" s="10">
        <f t="shared" si="1"/>
        <v>3.982300884955752</v>
      </c>
    </row>
    <row r="31" spans="2:10" ht="12.75">
      <c r="B31" s="6" t="s">
        <v>39</v>
      </c>
      <c r="C31" s="1">
        <f>'Prez_ M'!H10</f>
        <v>249</v>
      </c>
      <c r="D31" t="str">
        <f>'Prez_ M'!I10</f>
        <v>FŮSOVÁ Sára maria</v>
      </c>
      <c r="E31" t="str">
        <f>'Prez_ M'!J10</f>
        <v>Hranice</v>
      </c>
      <c r="F31" s="1">
        <f>'Prez_ M'!K10</f>
        <v>2007</v>
      </c>
      <c r="G31" s="7">
        <v>0.002777777777777778</v>
      </c>
      <c r="H31" s="8" t="s">
        <v>9</v>
      </c>
      <c r="I31" s="9">
        <f t="shared" si="0"/>
        <v>0.001828703703703704</v>
      </c>
      <c r="J31" s="10">
        <f t="shared" si="1"/>
        <v>3.75</v>
      </c>
    </row>
    <row r="32" spans="2:10" ht="12.75">
      <c r="B32" s="6" t="s">
        <v>40</v>
      </c>
      <c r="C32" s="1">
        <f>'Prez_ M'!A9</f>
        <v>196</v>
      </c>
      <c r="D32" t="str">
        <f>'Prez_ M'!B9</f>
        <v>KLAPILOVÁ Karolína</v>
      </c>
      <c r="E32" t="str">
        <f>'Prez_ M'!C9</f>
        <v>Holešov</v>
      </c>
      <c r="F32" s="1">
        <f>'Prez_ M'!D9</f>
        <v>2008</v>
      </c>
      <c r="G32" s="7">
        <v>0.0034490740740740745</v>
      </c>
      <c r="H32" s="8" t="s">
        <v>9</v>
      </c>
      <c r="I32" s="9">
        <f t="shared" si="0"/>
        <v>0.0025000000000000005</v>
      </c>
      <c r="J32" s="10">
        <f t="shared" si="1"/>
        <v>3.0201342281879193</v>
      </c>
    </row>
    <row r="33" spans="2:10" ht="12.75">
      <c r="B33" s="6" t="s">
        <v>41</v>
      </c>
      <c r="C33" s="1">
        <f>'Prez_ M'!A13</f>
        <v>426</v>
      </c>
      <c r="D33" t="str">
        <f>'Prez_ M'!B13</f>
        <v>NOVÁKOVÁ Natálie</v>
      </c>
      <c r="E33" t="str">
        <f>'Prez_ M'!C13</f>
        <v>Přerov</v>
      </c>
      <c r="F33" s="1">
        <f>'Prez_ M'!D13</f>
        <v>2007</v>
      </c>
      <c r="G33" s="7" t="s">
        <v>68</v>
      </c>
      <c r="H33" s="8"/>
      <c r="I33" s="9"/>
      <c r="J33" s="10"/>
    </row>
    <row r="34" spans="2:10" ht="12.75">
      <c r="B34" s="6" t="s">
        <v>42</v>
      </c>
      <c r="C34" s="1">
        <f>'Prez_ M'!A22</f>
        <v>204</v>
      </c>
      <c r="D34" t="str">
        <f>'Prez_ M'!B22</f>
        <v>BŘEZÍKOVÁ Soňa</v>
      </c>
      <c r="E34" t="str">
        <f>'Prez_ M'!C22</f>
        <v>Brno</v>
      </c>
      <c r="F34" s="1">
        <f>'Prez_ M'!D22</f>
        <v>2007</v>
      </c>
      <c r="G34" s="7" t="s">
        <v>68</v>
      </c>
      <c r="H34" s="8"/>
      <c r="I34" s="9"/>
      <c r="J34" s="10"/>
    </row>
    <row r="35" spans="2:10" ht="12.75">
      <c r="B35" s="6" t="s">
        <v>43</v>
      </c>
      <c r="C35" s="1">
        <f>'Prez_ M'!A24</f>
        <v>216</v>
      </c>
      <c r="D35" t="str">
        <f>'Prez_ M'!B24</f>
        <v>ŠTÁFKOVÁ Anička</v>
      </c>
      <c r="E35" t="str">
        <f>'Prez_ M'!C24</f>
        <v>Kladno</v>
      </c>
      <c r="F35" s="1">
        <f>'Prez_ M'!D24</f>
        <v>2007</v>
      </c>
      <c r="G35" s="7" t="s">
        <v>68</v>
      </c>
      <c r="H35" s="8"/>
      <c r="I35" s="9"/>
      <c r="J35" s="10"/>
    </row>
    <row r="36" spans="2:10" ht="12.75">
      <c r="B36" s="6" t="s">
        <v>44</v>
      </c>
      <c r="C36" s="1">
        <f>'Prez_ M'!H8</f>
        <v>246</v>
      </c>
      <c r="D36" t="str">
        <f>'Prez_ M'!I8</f>
        <v>BUBENIKOVA Barbora</v>
      </c>
      <c r="E36" t="str">
        <f>'Prez_ M'!J8</f>
        <v>Přerov</v>
      </c>
      <c r="F36" s="1">
        <f>'Prez_ M'!K8</f>
        <v>2007</v>
      </c>
      <c r="G36" s="7" t="s">
        <v>68</v>
      </c>
      <c r="H36" s="8"/>
      <c r="I36" s="9"/>
      <c r="J36" s="10"/>
    </row>
    <row r="37" spans="2:10" ht="12.75">
      <c r="B37" s="6"/>
      <c r="C37" s="1"/>
      <c r="F37" s="1"/>
      <c r="G37" s="7"/>
      <c r="H37" s="8"/>
      <c r="I37" s="9"/>
      <c r="J37" s="10"/>
    </row>
    <row r="38" spans="2:10" ht="12.75">
      <c r="B38" s="6"/>
      <c r="C38" s="1"/>
      <c r="F38" s="1"/>
      <c r="G38" s="7"/>
      <c r="H38" s="8"/>
      <c r="I38" s="9"/>
      <c r="J38" s="10"/>
    </row>
    <row r="39" spans="2:10" ht="12.75">
      <c r="B39" s="6"/>
      <c r="C39" s="1"/>
      <c r="F39" s="1"/>
      <c r="G39" s="7"/>
      <c r="H39" s="8"/>
      <c r="I39" s="9"/>
      <c r="J39" s="10"/>
    </row>
    <row r="40" spans="2:10" ht="12.75">
      <c r="B40" s="6"/>
      <c r="C40" s="1"/>
      <c r="F40" s="1"/>
      <c r="G40" s="7"/>
      <c r="H40" s="8"/>
      <c r="I40" s="9"/>
      <c r="J40" s="10"/>
    </row>
    <row r="41" spans="2:10" ht="12.75">
      <c r="B41" s="6"/>
      <c r="C41" s="1"/>
      <c r="F41" s="1"/>
      <c r="G41" s="7"/>
      <c r="H41" s="8"/>
      <c r="I41" s="9"/>
      <c r="J41" s="10"/>
    </row>
    <row r="42" spans="2:10" ht="12.75">
      <c r="B42" s="6"/>
      <c r="C42" s="1"/>
      <c r="F42" s="1"/>
      <c r="G42" s="7"/>
      <c r="H42" s="8"/>
      <c r="I42" s="9"/>
      <c r="J42" s="10"/>
    </row>
    <row r="43" spans="2:10" ht="12.75">
      <c r="B43" s="6"/>
      <c r="C43" s="1"/>
      <c r="F43" s="1"/>
      <c r="G43" s="7"/>
      <c r="H43" s="8"/>
      <c r="I43" s="9"/>
      <c r="J43" s="10"/>
    </row>
    <row r="44" spans="2:10" ht="12.75">
      <c r="B44" s="6"/>
      <c r="C44" s="1"/>
      <c r="F44" s="1"/>
      <c r="G44" s="7"/>
      <c r="H44" s="8"/>
      <c r="I44" s="9"/>
      <c r="J44" s="10"/>
    </row>
    <row r="45" spans="2:10" ht="12.75">
      <c r="B45" s="6"/>
      <c r="C45" s="1"/>
      <c r="F45" s="1"/>
      <c r="G45" s="7"/>
      <c r="H45" s="8"/>
      <c r="I45" s="9"/>
      <c r="J45" s="10"/>
    </row>
    <row r="46" spans="2:10" ht="12.75">
      <c r="B46" s="6"/>
      <c r="C46" s="1"/>
      <c r="F46" s="1"/>
      <c r="G46" s="7"/>
      <c r="H46" s="8"/>
      <c r="I46" s="9"/>
      <c r="J46" s="10"/>
    </row>
    <row r="47" spans="2:10" ht="12.75">
      <c r="B47" s="6"/>
      <c r="C47" s="1"/>
      <c r="F47" s="1"/>
      <c r="G47" s="7"/>
      <c r="H47" s="8"/>
      <c r="I47" s="9"/>
      <c r="J47" s="10"/>
    </row>
    <row r="48" spans="2:10" ht="12.75">
      <c r="B48" s="6"/>
      <c r="C48" s="1"/>
      <c r="F48" s="1"/>
      <c r="G48" s="7"/>
      <c r="H48" s="8"/>
      <c r="I48" s="9"/>
      <c r="J48" s="10"/>
    </row>
    <row r="49" spans="2:10" ht="12.75">
      <c r="B49" s="6"/>
      <c r="C49" s="1"/>
      <c r="F49" s="1"/>
      <c r="G49" s="7"/>
      <c r="H49" s="8"/>
      <c r="I49" s="9"/>
      <c r="J49" s="10"/>
    </row>
    <row r="50" spans="2:10" ht="12.75">
      <c r="B50" s="6"/>
      <c r="C50" s="1"/>
      <c r="F50" s="1"/>
      <c r="G50" s="7"/>
      <c r="H50" s="8"/>
      <c r="I50" s="9"/>
      <c r="J50" s="10"/>
    </row>
    <row r="51" spans="2:10" ht="12.75">
      <c r="B51" s="6"/>
      <c r="C51" s="1"/>
      <c r="F51" s="1"/>
      <c r="G51" s="7"/>
      <c r="H51" s="8"/>
      <c r="I51" s="9"/>
      <c r="J51" s="10"/>
    </row>
    <row r="52" spans="2:10" ht="12.75">
      <c r="B52" s="6"/>
      <c r="C52" s="1"/>
      <c r="F52" s="1"/>
      <c r="G52" s="7"/>
      <c r="H52" s="8"/>
      <c r="I52" s="9"/>
      <c r="J52" s="10"/>
    </row>
    <row r="53" spans="2:10" ht="12.75">
      <c r="B53" s="6"/>
      <c r="C53" s="1"/>
      <c r="F53" s="1"/>
      <c r="G53" s="7"/>
      <c r="H53" s="8"/>
      <c r="I53" s="9"/>
      <c r="J53" s="10"/>
    </row>
    <row r="54" spans="2:10" ht="12.75">
      <c r="B54" s="6"/>
      <c r="C54" s="1"/>
      <c r="F54" s="1"/>
      <c r="G54" s="7"/>
      <c r="H54" s="8"/>
      <c r="I54" s="9"/>
      <c r="J54" s="10"/>
    </row>
    <row r="55" spans="2:10" ht="12.75">
      <c r="B55" s="6"/>
      <c r="C55" s="1"/>
      <c r="F55" s="1"/>
      <c r="G55" s="7"/>
      <c r="H55" s="8"/>
      <c r="I55" s="9"/>
      <c r="J55" s="10"/>
    </row>
    <row r="56" spans="2:10" ht="12.75">
      <c r="B56" s="6"/>
      <c r="C56" s="1"/>
      <c r="F56" s="1"/>
      <c r="G56" s="7"/>
      <c r="H56" s="8"/>
      <c r="I56" s="9"/>
      <c r="J56" s="10"/>
    </row>
    <row r="57" spans="2:10" ht="12.75">
      <c r="B57" s="6"/>
      <c r="C57" s="1"/>
      <c r="F57" s="1"/>
      <c r="G57" s="7"/>
      <c r="H57" s="8"/>
      <c r="I57" s="9"/>
      <c r="J57" s="10"/>
    </row>
    <row r="58" spans="2:10" ht="12.75">
      <c r="B58" s="6"/>
      <c r="C58" s="1"/>
      <c r="F58" s="1"/>
      <c r="G58" s="7"/>
      <c r="H58" s="8"/>
      <c r="I58" s="9"/>
      <c r="J58" s="10"/>
    </row>
    <row r="59" spans="2:10" ht="12.75">
      <c r="B59" s="6"/>
      <c r="C59" s="1"/>
      <c r="F59" s="1"/>
      <c r="G59" s="7"/>
      <c r="H59" s="8"/>
      <c r="I59" s="9"/>
      <c r="J59" s="10"/>
    </row>
    <row r="60" spans="2:10" ht="12.75">
      <c r="B60" s="6"/>
      <c r="C60" s="1"/>
      <c r="F60" s="1"/>
      <c r="G60" s="7"/>
      <c r="H60" s="8"/>
      <c r="I60" s="9"/>
      <c r="J60" s="10"/>
    </row>
    <row r="61" spans="2:10" ht="12.75">
      <c r="B61" s="6"/>
      <c r="C61" s="1"/>
      <c r="F61" s="1"/>
      <c r="G61" s="7"/>
      <c r="H61" s="8"/>
      <c r="I61" s="9"/>
      <c r="J61" s="10"/>
    </row>
    <row r="62" spans="2:10" ht="12.75">
      <c r="B62" s="6"/>
      <c r="C62" s="1"/>
      <c r="F62" s="1"/>
      <c r="G62" s="7"/>
      <c r="H62" s="8"/>
      <c r="I62" s="9"/>
      <c r="J62" s="10"/>
    </row>
    <row r="63" spans="2:10" ht="12.75">
      <c r="B63" s="6"/>
      <c r="C63" s="1"/>
      <c r="F63" s="1"/>
      <c r="G63" s="7"/>
      <c r="H63" s="8"/>
      <c r="I63" s="9"/>
      <c r="J63" s="10"/>
    </row>
    <row r="64" spans="2:10" ht="12.75">
      <c r="B64" s="6"/>
      <c r="C64" s="1"/>
      <c r="F64" s="1"/>
      <c r="G64" s="7"/>
      <c r="H64" s="8"/>
      <c r="I64" s="9"/>
      <c r="J64" s="10"/>
    </row>
    <row r="65" spans="2:10" ht="12.75">
      <c r="B65" s="6"/>
      <c r="C65" s="1"/>
      <c r="F65" s="1"/>
      <c r="G65" s="7"/>
      <c r="H65" s="8"/>
      <c r="I65" s="9"/>
      <c r="J65" s="10"/>
    </row>
    <row r="66" spans="2:10" ht="12.75">
      <c r="B66" s="6"/>
      <c r="C66" s="1"/>
      <c r="F66" s="1"/>
      <c r="G66" s="7"/>
      <c r="H66" s="8"/>
      <c r="I66" s="9"/>
      <c r="J66" s="10"/>
    </row>
    <row r="67" spans="2:10" ht="12.75">
      <c r="B67" s="6"/>
      <c r="C67" s="1"/>
      <c r="F67" s="1"/>
      <c r="G67" s="7"/>
      <c r="H67" s="8"/>
      <c r="I67" s="9"/>
      <c r="J67" s="10"/>
    </row>
    <row r="68" spans="2:10" ht="12.75">
      <c r="B68" s="6"/>
      <c r="C68" s="1"/>
      <c r="F68" s="1"/>
      <c r="G68" s="7"/>
      <c r="H68" s="8"/>
      <c r="I68" s="9"/>
      <c r="J68" s="10"/>
    </row>
    <row r="69" spans="2:10" ht="12.75">
      <c r="B69" s="6"/>
      <c r="C69" s="1"/>
      <c r="F69" s="1"/>
      <c r="G69" s="7"/>
      <c r="H69" s="8"/>
      <c r="I69" s="9"/>
      <c r="J69" s="10"/>
    </row>
  </sheetData>
  <sheetProtection/>
  <mergeCells count="3">
    <mergeCell ref="A2:J2"/>
    <mergeCell ref="A4:I4"/>
    <mergeCell ref="H6:I6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00390625" style="0" customWidth="1"/>
    <col min="2" max="2" width="29.00390625" style="0" customWidth="1"/>
    <col min="3" max="3" width="20.00390625" style="0" customWidth="1"/>
    <col min="4" max="4" width="13.25390625" style="0" customWidth="1"/>
    <col min="5" max="5" width="2.00390625" style="0" customWidth="1"/>
    <col min="6" max="6" width="2.25390625" style="0" customWidth="1"/>
    <col min="7" max="7" width="0" style="0" hidden="1" customWidth="1"/>
    <col min="8" max="8" width="6.125" style="0" customWidth="1"/>
    <col min="9" max="9" width="28.75390625" style="0" customWidth="1"/>
    <col min="10" max="10" width="20.25390625" style="0" customWidth="1"/>
    <col min="11" max="11" width="11.25390625" style="0" customWidth="1"/>
  </cols>
  <sheetData>
    <row r="1" spans="1:13" ht="20.25" customHeight="1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7"/>
      <c r="M1" s="17"/>
    </row>
    <row r="2" spans="1:13" ht="8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1" ht="12.75">
      <c r="A3" s="18" t="s">
        <v>74</v>
      </c>
      <c r="B3" s="19" t="s">
        <v>75</v>
      </c>
      <c r="C3" s="19" t="s">
        <v>76</v>
      </c>
      <c r="D3" s="20" t="s">
        <v>4</v>
      </c>
      <c r="E3" s="21"/>
      <c r="F3" s="22"/>
      <c r="G3" s="23"/>
      <c r="H3" s="18" t="s">
        <v>74</v>
      </c>
      <c r="I3" s="19" t="s">
        <v>75</v>
      </c>
      <c r="J3" s="19" t="s">
        <v>76</v>
      </c>
      <c r="K3" s="20" t="s">
        <v>4</v>
      </c>
    </row>
    <row r="4" spans="1:11" ht="22.5" customHeight="1">
      <c r="A4" s="24">
        <v>343</v>
      </c>
      <c r="B4" s="25" t="s">
        <v>77</v>
      </c>
      <c r="C4" s="25" t="s">
        <v>78</v>
      </c>
      <c r="D4" s="26">
        <v>1996</v>
      </c>
      <c r="E4" s="27"/>
      <c r="F4" s="28"/>
      <c r="G4" s="29"/>
      <c r="H4" s="24">
        <v>109</v>
      </c>
      <c r="I4" s="30" t="s">
        <v>79</v>
      </c>
      <c r="J4" s="30" t="s">
        <v>34</v>
      </c>
      <c r="K4" s="26">
        <v>1997</v>
      </c>
    </row>
    <row r="5" spans="1:11" ht="22.5" customHeight="1">
      <c r="A5" s="24">
        <v>346</v>
      </c>
      <c r="B5" s="25" t="s">
        <v>80</v>
      </c>
      <c r="C5" s="25" t="s">
        <v>81</v>
      </c>
      <c r="D5" s="26">
        <v>1997</v>
      </c>
      <c r="E5" s="27"/>
      <c r="F5" s="28"/>
      <c r="G5" s="29"/>
      <c r="H5" s="24">
        <v>110</v>
      </c>
      <c r="I5" s="30" t="s">
        <v>37</v>
      </c>
      <c r="J5" s="30" t="s">
        <v>38</v>
      </c>
      <c r="K5" s="26">
        <v>1996</v>
      </c>
    </row>
    <row r="6" spans="1:11" ht="22.5" customHeight="1">
      <c r="A6" s="24">
        <v>349</v>
      </c>
      <c r="B6" s="25" t="s">
        <v>82</v>
      </c>
      <c r="C6" s="25" t="s">
        <v>34</v>
      </c>
      <c r="D6" s="26">
        <v>1994</v>
      </c>
      <c r="E6" s="27"/>
      <c r="F6" s="28"/>
      <c r="G6" s="29"/>
      <c r="H6" s="24">
        <v>378</v>
      </c>
      <c r="I6" s="25" t="s">
        <v>83</v>
      </c>
      <c r="J6" s="25" t="s">
        <v>38</v>
      </c>
      <c r="K6" s="26">
        <v>1996</v>
      </c>
    </row>
    <row r="7" spans="1:11" ht="22.5" customHeight="1">
      <c r="A7" s="24">
        <v>354</v>
      </c>
      <c r="B7" s="25" t="s">
        <v>84</v>
      </c>
      <c r="C7" s="25" t="s">
        <v>85</v>
      </c>
      <c r="D7" s="26">
        <v>1996</v>
      </c>
      <c r="E7" s="27"/>
      <c r="F7" s="28"/>
      <c r="G7" s="29"/>
      <c r="H7" s="24">
        <v>379</v>
      </c>
      <c r="I7" s="25" t="s">
        <v>86</v>
      </c>
      <c r="J7" s="25" t="s">
        <v>34</v>
      </c>
      <c r="K7" s="26">
        <v>1997</v>
      </c>
    </row>
    <row r="8" spans="1:11" ht="22.5" customHeight="1">
      <c r="A8" s="24">
        <v>355</v>
      </c>
      <c r="B8" s="25" t="s">
        <v>87</v>
      </c>
      <c r="C8" s="25" t="s">
        <v>85</v>
      </c>
      <c r="D8" s="26">
        <v>1997</v>
      </c>
      <c r="E8" s="27"/>
      <c r="F8" s="28"/>
      <c r="G8" s="29"/>
      <c r="H8" s="24"/>
      <c r="I8" s="25"/>
      <c r="J8" s="25"/>
      <c r="K8" s="26"/>
    </row>
    <row r="9" spans="1:11" ht="22.5" customHeight="1">
      <c r="A9" s="24">
        <v>356</v>
      </c>
      <c r="B9" s="25" t="s">
        <v>88</v>
      </c>
      <c r="C9" s="25" t="s">
        <v>85</v>
      </c>
      <c r="D9" s="26">
        <v>1997</v>
      </c>
      <c r="E9" s="27"/>
      <c r="F9" s="28"/>
      <c r="G9" s="29"/>
      <c r="H9" s="24"/>
      <c r="I9" s="25"/>
      <c r="J9" s="25"/>
      <c r="K9" s="26"/>
    </row>
    <row r="10" spans="1:11" ht="22.5" customHeight="1">
      <c r="A10" s="24">
        <v>363</v>
      </c>
      <c r="B10" s="25" t="s">
        <v>89</v>
      </c>
      <c r="C10" s="25" t="s">
        <v>90</v>
      </c>
      <c r="D10" s="26">
        <v>1996</v>
      </c>
      <c r="E10" s="27"/>
      <c r="F10" s="28"/>
      <c r="G10" s="29"/>
      <c r="H10" s="24"/>
      <c r="I10" s="25"/>
      <c r="J10" s="25"/>
      <c r="K10" s="26"/>
    </row>
    <row r="11" spans="1:11" ht="22.5" customHeight="1">
      <c r="A11" s="24">
        <v>369</v>
      </c>
      <c r="B11" s="25" t="s">
        <v>91</v>
      </c>
      <c r="C11" s="25" t="s">
        <v>34</v>
      </c>
      <c r="D11" s="26">
        <v>1996</v>
      </c>
      <c r="E11" s="27"/>
      <c r="F11" s="28"/>
      <c r="G11" s="29"/>
      <c r="H11" s="24"/>
      <c r="I11" s="25"/>
      <c r="J11" s="25"/>
      <c r="K11" s="26"/>
    </row>
    <row r="12" spans="1:11" ht="22.5" customHeight="1">
      <c r="A12" s="24">
        <v>5</v>
      </c>
      <c r="B12" s="25" t="s">
        <v>92</v>
      </c>
      <c r="C12" s="25" t="s">
        <v>93</v>
      </c>
      <c r="D12" s="26">
        <v>1996</v>
      </c>
      <c r="E12" s="27"/>
      <c r="F12" s="28"/>
      <c r="G12" s="29"/>
      <c r="H12" s="24"/>
      <c r="I12" s="25"/>
      <c r="J12" s="25"/>
      <c r="K12" s="26"/>
    </row>
    <row r="13" spans="1:11" ht="22.5" customHeight="1">
      <c r="A13" s="24">
        <v>18</v>
      </c>
      <c r="B13" s="25" t="s">
        <v>94</v>
      </c>
      <c r="C13" s="25" t="s">
        <v>95</v>
      </c>
      <c r="D13" s="26">
        <v>1996</v>
      </c>
      <c r="E13" s="31"/>
      <c r="F13" s="28"/>
      <c r="G13" s="29"/>
      <c r="H13" s="24"/>
      <c r="I13" s="25"/>
      <c r="J13" s="25"/>
      <c r="K13" s="26"/>
    </row>
    <row r="14" spans="1:11" ht="22.5" customHeight="1">
      <c r="A14" s="24">
        <v>28</v>
      </c>
      <c r="B14" s="25" t="s">
        <v>96</v>
      </c>
      <c r="C14" s="25" t="s">
        <v>97</v>
      </c>
      <c r="D14" s="26">
        <v>1996</v>
      </c>
      <c r="E14" s="31"/>
      <c r="F14" s="28"/>
      <c r="G14" s="29"/>
      <c r="H14" s="24"/>
      <c r="I14" s="25"/>
      <c r="J14" s="25"/>
      <c r="K14" s="26"/>
    </row>
    <row r="15" spans="1:11" ht="22.5" customHeight="1">
      <c r="A15" s="24">
        <v>37</v>
      </c>
      <c r="B15" s="25" t="s">
        <v>98</v>
      </c>
      <c r="C15" s="25" t="s">
        <v>34</v>
      </c>
      <c r="D15" s="26">
        <v>1997</v>
      </c>
      <c r="E15" s="31"/>
      <c r="F15" s="28"/>
      <c r="G15" s="29"/>
      <c r="H15" s="24"/>
      <c r="I15" s="25"/>
      <c r="J15" s="25"/>
      <c r="K15" s="26"/>
    </row>
    <row r="16" spans="1:11" ht="22.5" customHeight="1">
      <c r="A16" s="24">
        <v>43</v>
      </c>
      <c r="B16" s="25" t="s">
        <v>99</v>
      </c>
      <c r="C16" s="25" t="s">
        <v>34</v>
      </c>
      <c r="D16" s="26">
        <v>1997</v>
      </c>
      <c r="E16" s="31"/>
      <c r="F16" s="28"/>
      <c r="G16" s="29"/>
      <c r="H16" s="24"/>
      <c r="I16" s="25"/>
      <c r="J16" s="25"/>
      <c r="K16" s="26"/>
    </row>
    <row r="17" spans="1:11" ht="22.5" customHeight="1">
      <c r="A17" s="24">
        <v>45</v>
      </c>
      <c r="B17" s="25" t="s">
        <v>100</v>
      </c>
      <c r="C17" s="25" t="s">
        <v>101</v>
      </c>
      <c r="D17" s="26">
        <v>1996</v>
      </c>
      <c r="E17" s="31"/>
      <c r="F17" s="28"/>
      <c r="G17" s="29"/>
      <c r="H17" s="24"/>
      <c r="I17" s="25"/>
      <c r="J17" s="25"/>
      <c r="K17" s="26"/>
    </row>
    <row r="18" spans="1:11" ht="22.5" customHeight="1">
      <c r="A18" s="24">
        <v>50</v>
      </c>
      <c r="B18" s="25" t="s">
        <v>102</v>
      </c>
      <c r="C18" s="25" t="s">
        <v>103</v>
      </c>
      <c r="D18" s="26">
        <v>1996</v>
      </c>
      <c r="E18" s="31"/>
      <c r="F18" s="28"/>
      <c r="G18" s="29"/>
      <c r="H18" s="24"/>
      <c r="I18" s="25"/>
      <c r="J18" s="25"/>
      <c r="K18" s="26"/>
    </row>
    <row r="19" spans="1:11" ht="22.5" customHeight="1">
      <c r="A19" s="24">
        <v>59</v>
      </c>
      <c r="B19" s="25" t="s">
        <v>104</v>
      </c>
      <c r="C19" s="25" t="s">
        <v>34</v>
      </c>
      <c r="D19" s="26">
        <v>1996</v>
      </c>
      <c r="E19" s="31"/>
      <c r="F19" s="28"/>
      <c r="G19" s="29"/>
      <c r="H19" s="24"/>
      <c r="I19" s="25"/>
      <c r="J19" s="25"/>
      <c r="K19" s="26"/>
    </row>
    <row r="20" spans="1:11" ht="22.5" customHeight="1">
      <c r="A20" s="24">
        <v>62</v>
      </c>
      <c r="B20" s="25" t="s">
        <v>33</v>
      </c>
      <c r="C20" s="25" t="s">
        <v>34</v>
      </c>
      <c r="D20" s="26">
        <v>1995</v>
      </c>
      <c r="E20" s="27"/>
      <c r="F20" s="28"/>
      <c r="G20" s="29"/>
      <c r="H20" s="24"/>
      <c r="I20" s="25"/>
      <c r="J20" s="25"/>
      <c r="K20" s="26"/>
    </row>
    <row r="21" spans="1:11" ht="22.5" customHeight="1">
      <c r="A21" s="24">
        <v>65</v>
      </c>
      <c r="B21" s="25" t="s">
        <v>105</v>
      </c>
      <c r="C21" s="25" t="s">
        <v>34</v>
      </c>
      <c r="D21" s="26">
        <v>1996</v>
      </c>
      <c r="E21" s="27"/>
      <c r="F21" s="28"/>
      <c r="G21" s="29"/>
      <c r="H21" s="24"/>
      <c r="I21" s="25"/>
      <c r="J21" s="25"/>
      <c r="K21" s="26"/>
    </row>
    <row r="22" spans="1:11" ht="22.5" customHeight="1">
      <c r="A22" s="24">
        <v>70</v>
      </c>
      <c r="B22" s="25" t="s">
        <v>106</v>
      </c>
      <c r="C22" s="25" t="s">
        <v>107</v>
      </c>
      <c r="D22" s="26">
        <v>1996</v>
      </c>
      <c r="E22" s="27"/>
      <c r="F22" s="28"/>
      <c r="G22" s="29"/>
      <c r="H22" s="24"/>
      <c r="I22" s="25"/>
      <c r="J22" s="25"/>
      <c r="K22" s="26"/>
    </row>
    <row r="23" spans="1:11" ht="22.5" customHeight="1">
      <c r="A23" s="24">
        <v>82</v>
      </c>
      <c r="B23" s="25" t="s">
        <v>108</v>
      </c>
      <c r="C23" s="25" t="s">
        <v>109</v>
      </c>
      <c r="D23" s="26">
        <v>1997</v>
      </c>
      <c r="E23" s="27"/>
      <c r="F23" s="28"/>
      <c r="G23" s="29"/>
      <c r="H23" s="24"/>
      <c r="I23" s="25"/>
      <c r="J23" s="25"/>
      <c r="K23" s="26"/>
    </row>
    <row r="24" spans="1:11" ht="24.75" customHeight="1">
      <c r="A24" s="24">
        <v>94</v>
      </c>
      <c r="B24" s="25" t="s">
        <v>110</v>
      </c>
      <c r="C24" s="25" t="s">
        <v>34</v>
      </c>
      <c r="D24" s="26">
        <v>1995</v>
      </c>
      <c r="E24" s="27"/>
      <c r="F24" s="28"/>
      <c r="G24" s="32"/>
      <c r="H24" s="33"/>
      <c r="I24" s="34"/>
      <c r="J24" s="34"/>
      <c r="K24" s="35"/>
    </row>
    <row r="25" spans="1:11" ht="21.75" customHeight="1">
      <c r="A25" s="42" t="s">
        <v>111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ht="6.75" customHeight="1"/>
    <row r="27" spans="1:11" ht="21.75" customHeight="1">
      <c r="A27" s="18" t="s">
        <v>74</v>
      </c>
      <c r="B27" s="19" t="s">
        <v>75</v>
      </c>
      <c r="C27" s="19" t="s">
        <v>76</v>
      </c>
      <c r="D27" s="20" t="s">
        <v>4</v>
      </c>
      <c r="E27" s="21"/>
      <c r="F27" s="22"/>
      <c r="G27" s="23"/>
      <c r="H27" s="18" t="s">
        <v>74</v>
      </c>
      <c r="I27" s="19" t="s">
        <v>75</v>
      </c>
      <c r="J27" s="19" t="s">
        <v>76</v>
      </c>
      <c r="K27" s="20" t="s">
        <v>4</v>
      </c>
    </row>
    <row r="28" spans="1:11" ht="22.5" customHeight="1">
      <c r="A28" s="24">
        <v>3</v>
      </c>
      <c r="B28" s="25" t="s">
        <v>112</v>
      </c>
      <c r="C28" s="25" t="s">
        <v>113</v>
      </c>
      <c r="D28" s="26">
        <v>9</v>
      </c>
      <c r="E28" s="27"/>
      <c r="F28" s="28"/>
      <c r="G28" s="29"/>
      <c r="H28" s="24">
        <v>4</v>
      </c>
      <c r="I28" s="25" t="s">
        <v>114</v>
      </c>
      <c r="J28" s="25" t="s">
        <v>115</v>
      </c>
      <c r="K28" s="26">
        <v>9</v>
      </c>
    </row>
    <row r="29" spans="1:11" ht="22.5" customHeight="1">
      <c r="A29" s="24"/>
      <c r="B29" s="25"/>
      <c r="C29" s="25"/>
      <c r="D29" s="26"/>
      <c r="E29" s="27"/>
      <c r="F29" s="28"/>
      <c r="G29" s="29"/>
      <c r="H29" s="24"/>
      <c r="I29" s="25"/>
      <c r="J29" s="25"/>
      <c r="K29" s="26"/>
    </row>
    <row r="30" spans="1:11" ht="22.5" customHeight="1">
      <c r="A30" s="24"/>
      <c r="B30" s="25"/>
      <c r="C30" s="25"/>
      <c r="D30" s="26"/>
      <c r="E30" s="27"/>
      <c r="F30" s="28"/>
      <c r="G30" s="29"/>
      <c r="H30" s="24"/>
      <c r="I30" s="25"/>
      <c r="J30" s="25"/>
      <c r="K30" s="26"/>
    </row>
    <row r="31" spans="1:11" ht="22.5" customHeight="1">
      <c r="A31" s="24"/>
      <c r="B31" s="25"/>
      <c r="C31" s="25"/>
      <c r="D31" s="26"/>
      <c r="E31" s="27"/>
      <c r="F31" s="28"/>
      <c r="G31" s="29"/>
      <c r="H31" s="24"/>
      <c r="I31" s="25"/>
      <c r="J31" s="25"/>
      <c r="K31" s="26"/>
    </row>
    <row r="32" spans="1:11" ht="22.5" customHeight="1">
      <c r="A32" s="24"/>
      <c r="B32" s="25"/>
      <c r="C32" s="25"/>
      <c r="D32" s="26"/>
      <c r="E32" s="27"/>
      <c r="F32" s="28"/>
      <c r="G32" s="29"/>
      <c r="H32" s="24"/>
      <c r="I32" s="25"/>
      <c r="J32" s="25"/>
      <c r="K32" s="26"/>
    </row>
    <row r="33" spans="1:11" ht="22.5" customHeight="1">
      <c r="A33" s="24"/>
      <c r="B33" s="25"/>
      <c r="C33" s="25"/>
      <c r="D33" s="26"/>
      <c r="E33" s="27"/>
      <c r="F33" s="28"/>
      <c r="G33" s="29"/>
      <c r="H33" s="24"/>
      <c r="I33" s="25"/>
      <c r="J33" s="25"/>
      <c r="K33" s="26"/>
    </row>
    <row r="34" spans="1:11" ht="22.5" customHeight="1">
      <c r="A34" s="24"/>
      <c r="B34" s="25"/>
      <c r="C34" s="25"/>
      <c r="D34" s="26"/>
      <c r="E34" s="27"/>
      <c r="F34" s="28"/>
      <c r="G34" s="29"/>
      <c r="H34" s="24"/>
      <c r="I34" s="25"/>
      <c r="J34" s="25"/>
      <c r="K34" s="26"/>
    </row>
    <row r="35" spans="1:11" ht="22.5" customHeight="1">
      <c r="A35" s="24"/>
      <c r="B35" s="25"/>
      <c r="C35" s="25"/>
      <c r="D35" s="26"/>
      <c r="E35" s="27"/>
      <c r="F35" s="28"/>
      <c r="G35" s="29"/>
      <c r="H35" s="24"/>
      <c r="I35" s="25"/>
      <c r="J35" s="25"/>
      <c r="K35" s="26"/>
    </row>
    <row r="36" spans="1:11" ht="22.5" customHeight="1">
      <c r="A36" s="24"/>
      <c r="B36" s="25"/>
      <c r="C36" s="25"/>
      <c r="D36" s="26"/>
      <c r="E36" s="27"/>
      <c r="F36" s="28"/>
      <c r="G36" s="29"/>
      <c r="H36" s="24"/>
      <c r="I36" s="25"/>
      <c r="J36" s="25"/>
      <c r="K36" s="26"/>
    </row>
    <row r="37" spans="1:11" ht="22.5" customHeight="1">
      <c r="A37" s="24"/>
      <c r="B37" s="25"/>
      <c r="C37" s="25"/>
      <c r="D37" s="26"/>
      <c r="E37" s="27"/>
      <c r="F37" s="28"/>
      <c r="G37" s="29"/>
      <c r="H37" s="24"/>
      <c r="I37" s="25"/>
      <c r="J37" s="25"/>
      <c r="K37" s="26"/>
    </row>
    <row r="38" spans="1:11" ht="22.5" customHeight="1">
      <c r="A38" s="24"/>
      <c r="B38" s="25"/>
      <c r="C38" s="25"/>
      <c r="D38" s="26"/>
      <c r="E38" s="27"/>
      <c r="F38" s="28"/>
      <c r="G38" s="29"/>
      <c r="H38" s="24"/>
      <c r="I38" s="25"/>
      <c r="J38" s="25"/>
      <c r="K38" s="26"/>
    </row>
    <row r="39" spans="1:11" ht="22.5" customHeight="1">
      <c r="A39" s="24"/>
      <c r="B39" s="25"/>
      <c r="C39" s="25"/>
      <c r="D39" s="26"/>
      <c r="E39" s="27"/>
      <c r="F39" s="28"/>
      <c r="G39" s="29"/>
      <c r="H39" s="24"/>
      <c r="I39" s="25"/>
      <c r="J39" s="25"/>
      <c r="K39" s="26"/>
    </row>
    <row r="40" spans="1:11" ht="22.5" customHeight="1">
      <c r="A40" s="24"/>
      <c r="B40" s="25"/>
      <c r="C40" s="25"/>
      <c r="D40" s="26"/>
      <c r="E40" s="27"/>
      <c r="F40" s="28"/>
      <c r="G40" s="29"/>
      <c r="H40" s="24"/>
      <c r="I40" s="25"/>
      <c r="J40" s="25"/>
      <c r="K40" s="26"/>
    </row>
    <row r="41" spans="1:11" ht="22.5" customHeight="1">
      <c r="A41" s="24"/>
      <c r="B41" s="25"/>
      <c r="C41" s="25"/>
      <c r="D41" s="26"/>
      <c r="E41" s="27"/>
      <c r="F41" s="28"/>
      <c r="G41" s="29"/>
      <c r="H41" s="24"/>
      <c r="I41" s="25"/>
      <c r="J41" s="25"/>
      <c r="K41" s="26"/>
    </row>
    <row r="42" spans="1:11" ht="22.5" customHeight="1">
      <c r="A42" s="24"/>
      <c r="B42" s="25"/>
      <c r="C42" s="25"/>
      <c r="D42" s="26"/>
      <c r="E42" s="27"/>
      <c r="F42" s="28"/>
      <c r="G42" s="29"/>
      <c r="H42" s="24"/>
      <c r="I42" s="25"/>
      <c r="J42" s="25"/>
      <c r="K42" s="26"/>
    </row>
    <row r="43" spans="1:11" ht="22.5" customHeight="1">
      <c r="A43" s="24"/>
      <c r="B43" s="25"/>
      <c r="C43" s="25"/>
      <c r="D43" s="26"/>
      <c r="E43" s="27"/>
      <c r="F43" s="28"/>
      <c r="G43" s="29"/>
      <c r="H43" s="24"/>
      <c r="I43" s="25"/>
      <c r="J43" s="25"/>
      <c r="K43" s="26"/>
    </row>
    <row r="44" spans="1:11" ht="22.5" customHeight="1">
      <c r="A44" s="24"/>
      <c r="B44" s="25"/>
      <c r="C44" s="25"/>
      <c r="D44" s="26"/>
      <c r="E44" s="27"/>
      <c r="F44" s="28"/>
      <c r="G44" s="29"/>
      <c r="H44" s="24"/>
      <c r="I44" s="25"/>
      <c r="J44" s="25"/>
      <c r="K44" s="26"/>
    </row>
    <row r="45" spans="1:11" ht="22.5" customHeight="1">
      <c r="A45" s="24"/>
      <c r="B45" s="25"/>
      <c r="C45" s="25"/>
      <c r="D45" s="26"/>
      <c r="E45" s="27"/>
      <c r="F45" s="28"/>
      <c r="G45" s="29"/>
      <c r="H45" s="24"/>
      <c r="I45" s="25"/>
      <c r="J45" s="25"/>
      <c r="K45" s="26"/>
    </row>
    <row r="46" spans="1:11" ht="22.5" customHeight="1">
      <c r="A46" s="24"/>
      <c r="B46" s="25"/>
      <c r="C46" s="25"/>
      <c r="D46" s="26"/>
      <c r="E46" s="27"/>
      <c r="F46" s="28"/>
      <c r="G46" s="29"/>
      <c r="H46" s="24"/>
      <c r="I46" s="25"/>
      <c r="J46" s="25"/>
      <c r="K46" s="26"/>
    </row>
    <row r="47" spans="1:11" ht="22.5" customHeight="1">
      <c r="A47" s="24"/>
      <c r="B47" s="25"/>
      <c r="C47" s="25"/>
      <c r="D47" s="26"/>
      <c r="E47" s="27"/>
      <c r="F47" s="28"/>
      <c r="G47" s="29"/>
      <c r="H47" s="24"/>
      <c r="I47" s="25"/>
      <c r="J47" s="25"/>
      <c r="K47" s="26"/>
    </row>
    <row r="48" spans="1:11" ht="22.5" customHeight="1">
      <c r="A48" s="33">
        <v>999</v>
      </c>
      <c r="B48" s="34" t="s">
        <v>116</v>
      </c>
      <c r="C48" s="34" t="s">
        <v>117</v>
      </c>
      <c r="D48" s="35" t="s">
        <v>118</v>
      </c>
      <c r="E48" s="27"/>
      <c r="F48" s="28"/>
      <c r="G48" s="32"/>
      <c r="H48" s="33">
        <v>999</v>
      </c>
      <c r="I48" s="34" t="s">
        <v>119</v>
      </c>
      <c r="J48" s="34" t="s">
        <v>120</v>
      </c>
      <c r="K48" s="35" t="s">
        <v>121</v>
      </c>
    </row>
  </sheetData>
  <sheetProtection/>
  <mergeCells count="2">
    <mergeCell ref="A1:K1"/>
    <mergeCell ref="A25:K25"/>
  </mergeCells>
  <printOptions/>
  <pageMargins left="0.39375" right="0.39375" top="0.39375" bottom="0.5902777777777778" header="0.5118055555555556" footer="0.5118055555555556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.00390625" style="0" customWidth="1"/>
    <col min="2" max="2" width="29.00390625" style="0" customWidth="1"/>
    <col min="3" max="3" width="19.875" style="0" customWidth="1"/>
    <col min="4" max="4" width="11.875" style="0" customWidth="1"/>
    <col min="5" max="5" width="2.00390625" style="0" customWidth="1"/>
    <col min="6" max="6" width="2.25390625" style="0" customWidth="1"/>
    <col min="7" max="7" width="0" style="0" hidden="1" customWidth="1"/>
    <col min="8" max="8" width="6.125" style="0" customWidth="1"/>
    <col min="9" max="9" width="28.75390625" style="0" customWidth="1"/>
    <col min="10" max="10" width="20.375" style="0" customWidth="1"/>
    <col min="11" max="11" width="11.00390625" style="0" customWidth="1"/>
  </cols>
  <sheetData>
    <row r="1" spans="1:13" ht="20.25" customHeight="1">
      <c r="A1" s="42" t="s">
        <v>122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7"/>
      <c r="M1" s="17"/>
    </row>
    <row r="2" spans="1:13" ht="8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1" ht="12.75">
      <c r="A3" s="18" t="s">
        <v>74</v>
      </c>
      <c r="B3" s="19" t="s">
        <v>75</v>
      </c>
      <c r="C3" s="19" t="s">
        <v>76</v>
      </c>
      <c r="D3" s="20" t="s">
        <v>4</v>
      </c>
      <c r="E3" s="21"/>
      <c r="F3" s="22"/>
      <c r="G3" s="23"/>
      <c r="H3" s="18" t="s">
        <v>74</v>
      </c>
      <c r="I3" s="19" t="s">
        <v>75</v>
      </c>
      <c r="J3" s="19" t="s">
        <v>76</v>
      </c>
      <c r="K3" s="20" t="s">
        <v>4</v>
      </c>
    </row>
    <row r="4" spans="1:11" ht="22.5" customHeight="1">
      <c r="A4" s="24">
        <v>344</v>
      </c>
      <c r="B4" s="25" t="s">
        <v>123</v>
      </c>
      <c r="C4" s="25" t="s">
        <v>34</v>
      </c>
      <c r="D4" s="26">
        <v>1998</v>
      </c>
      <c r="E4" s="27"/>
      <c r="F4" s="28"/>
      <c r="G4" s="29"/>
      <c r="H4" s="24">
        <v>96</v>
      </c>
      <c r="I4" s="25" t="s">
        <v>124</v>
      </c>
      <c r="J4" s="25" t="s">
        <v>34</v>
      </c>
      <c r="K4" s="26">
        <v>1998</v>
      </c>
    </row>
    <row r="5" spans="1:11" ht="22.5" customHeight="1">
      <c r="A5" s="24">
        <v>347</v>
      </c>
      <c r="B5" s="25" t="s">
        <v>125</v>
      </c>
      <c r="C5" s="25" t="s">
        <v>126</v>
      </c>
      <c r="D5" s="26">
        <v>1998</v>
      </c>
      <c r="E5" s="27"/>
      <c r="F5" s="28"/>
      <c r="G5" s="29"/>
      <c r="H5" s="24">
        <v>100</v>
      </c>
      <c r="I5" s="25" t="s">
        <v>127</v>
      </c>
      <c r="J5" s="25" t="s">
        <v>34</v>
      </c>
      <c r="K5" s="26">
        <v>1998</v>
      </c>
    </row>
    <row r="6" spans="1:11" ht="22.5" customHeight="1">
      <c r="A6" s="24">
        <v>362</v>
      </c>
      <c r="B6" s="25" t="s">
        <v>128</v>
      </c>
      <c r="C6" s="25" t="s">
        <v>103</v>
      </c>
      <c r="D6" s="26">
        <v>1998</v>
      </c>
      <c r="E6" s="27"/>
      <c r="F6" s="28"/>
      <c r="G6" s="29"/>
      <c r="H6" s="24">
        <v>101</v>
      </c>
      <c r="I6" s="25" t="s">
        <v>129</v>
      </c>
      <c r="J6" s="25" t="s">
        <v>93</v>
      </c>
      <c r="K6" s="26">
        <v>1999</v>
      </c>
    </row>
    <row r="7" spans="1:11" ht="22.5" customHeight="1">
      <c r="A7" s="24">
        <v>364</v>
      </c>
      <c r="B7" s="25" t="s">
        <v>130</v>
      </c>
      <c r="C7" s="25" t="s">
        <v>34</v>
      </c>
      <c r="D7" s="26">
        <v>1999</v>
      </c>
      <c r="E7" s="27"/>
      <c r="F7" s="28"/>
      <c r="G7" s="29"/>
      <c r="H7" s="24">
        <v>104</v>
      </c>
      <c r="I7" s="25" t="s">
        <v>131</v>
      </c>
      <c r="J7" s="25" t="s">
        <v>34</v>
      </c>
      <c r="K7" s="26">
        <v>1999</v>
      </c>
    </row>
    <row r="8" spans="1:11" ht="22.5" customHeight="1">
      <c r="A8" s="24">
        <v>1</v>
      </c>
      <c r="B8" s="25" t="s">
        <v>132</v>
      </c>
      <c r="C8" s="25" t="s">
        <v>107</v>
      </c>
      <c r="D8" s="26">
        <v>1998</v>
      </c>
      <c r="E8" s="27"/>
      <c r="F8" s="28"/>
      <c r="G8" s="29"/>
      <c r="H8" s="24">
        <v>107</v>
      </c>
      <c r="I8" s="25" t="s">
        <v>133</v>
      </c>
      <c r="J8" s="25" t="s">
        <v>134</v>
      </c>
      <c r="K8" s="26">
        <v>1998</v>
      </c>
    </row>
    <row r="9" spans="1:11" ht="22.5" customHeight="1">
      <c r="A9" s="24">
        <v>2</v>
      </c>
      <c r="B9" s="25" t="s">
        <v>135</v>
      </c>
      <c r="C9" s="25" t="s">
        <v>136</v>
      </c>
      <c r="D9" s="26">
        <v>1998</v>
      </c>
      <c r="E9" s="27"/>
      <c r="F9" s="28"/>
      <c r="G9" s="29"/>
      <c r="H9" s="24">
        <v>108</v>
      </c>
      <c r="I9" s="25" t="s">
        <v>137</v>
      </c>
      <c r="J9" s="25" t="s">
        <v>138</v>
      </c>
      <c r="K9" s="26">
        <v>1999</v>
      </c>
    </row>
    <row r="10" spans="1:11" ht="22.5" customHeight="1">
      <c r="A10" s="24">
        <v>10</v>
      </c>
      <c r="B10" s="25" t="s">
        <v>139</v>
      </c>
      <c r="C10" s="25" t="s">
        <v>140</v>
      </c>
      <c r="D10" s="26">
        <v>1999</v>
      </c>
      <c r="E10" s="27"/>
      <c r="F10" s="28"/>
      <c r="G10" s="29"/>
      <c r="H10" s="24">
        <v>377</v>
      </c>
      <c r="I10" s="25" t="s">
        <v>141</v>
      </c>
      <c r="J10" s="25" t="s">
        <v>142</v>
      </c>
      <c r="K10" s="26">
        <v>1999</v>
      </c>
    </row>
    <row r="11" spans="1:11" ht="22.5" customHeight="1">
      <c r="A11" s="24">
        <v>12</v>
      </c>
      <c r="B11" s="25" t="s">
        <v>143</v>
      </c>
      <c r="C11" s="25" t="s">
        <v>144</v>
      </c>
      <c r="D11" s="26">
        <v>1999</v>
      </c>
      <c r="E11" s="27"/>
      <c r="F11" s="28"/>
      <c r="G11" s="29"/>
      <c r="H11" s="24"/>
      <c r="I11" s="25"/>
      <c r="J11" s="25"/>
      <c r="K11" s="26"/>
    </row>
    <row r="12" spans="1:11" ht="22.5" customHeight="1">
      <c r="A12" s="24">
        <v>14</v>
      </c>
      <c r="B12" s="25" t="s">
        <v>145</v>
      </c>
      <c r="C12" s="25" t="s">
        <v>146</v>
      </c>
      <c r="D12" s="26">
        <v>1999</v>
      </c>
      <c r="E12" s="27"/>
      <c r="F12" s="28"/>
      <c r="G12" s="29"/>
      <c r="H12" s="24"/>
      <c r="I12" s="25"/>
      <c r="J12" s="25"/>
      <c r="K12" s="26"/>
    </row>
    <row r="13" spans="1:11" ht="22.5" customHeight="1">
      <c r="A13" s="24">
        <v>17</v>
      </c>
      <c r="B13" s="25" t="s">
        <v>147</v>
      </c>
      <c r="C13" s="25" t="s">
        <v>148</v>
      </c>
      <c r="D13" s="26">
        <v>1999</v>
      </c>
      <c r="E13" s="27"/>
      <c r="F13" s="28"/>
      <c r="G13" s="29"/>
      <c r="H13" s="24"/>
      <c r="I13" s="25"/>
      <c r="J13" s="25"/>
      <c r="K13" s="26"/>
    </row>
    <row r="14" spans="1:11" ht="22.5" customHeight="1">
      <c r="A14" s="24">
        <v>29</v>
      </c>
      <c r="B14" s="25" t="s">
        <v>149</v>
      </c>
      <c r="C14" s="25" t="s">
        <v>148</v>
      </c>
      <c r="D14" s="26">
        <v>1998</v>
      </c>
      <c r="E14" s="27"/>
      <c r="F14" s="28"/>
      <c r="G14" s="29"/>
      <c r="H14" s="24"/>
      <c r="I14" s="25"/>
      <c r="J14" s="25"/>
      <c r="K14" s="26"/>
    </row>
    <row r="15" spans="1:11" ht="22.5" customHeight="1">
      <c r="A15" s="24">
        <v>30</v>
      </c>
      <c r="B15" s="25" t="s">
        <v>150</v>
      </c>
      <c r="C15" s="25" t="s">
        <v>148</v>
      </c>
      <c r="D15" s="26">
        <v>1999</v>
      </c>
      <c r="E15" s="27"/>
      <c r="F15" s="28"/>
      <c r="G15" s="29"/>
      <c r="H15" s="24"/>
      <c r="I15" s="25"/>
      <c r="J15" s="25"/>
      <c r="K15" s="26"/>
    </row>
    <row r="16" spans="1:11" ht="22.5" customHeight="1">
      <c r="A16" s="24">
        <v>35</v>
      </c>
      <c r="B16" s="25" t="s">
        <v>151</v>
      </c>
      <c r="C16" s="25" t="s">
        <v>152</v>
      </c>
      <c r="D16" s="26">
        <v>1998</v>
      </c>
      <c r="E16" s="27"/>
      <c r="F16" s="28"/>
      <c r="G16" s="29"/>
      <c r="H16" s="24"/>
      <c r="I16" s="25"/>
      <c r="J16" s="25"/>
      <c r="K16" s="26"/>
    </row>
    <row r="17" spans="1:11" ht="22.5" customHeight="1">
      <c r="A17" s="24">
        <v>40</v>
      </c>
      <c r="B17" s="25" t="s">
        <v>153</v>
      </c>
      <c r="C17" s="25" t="s">
        <v>154</v>
      </c>
      <c r="D17" s="26">
        <v>1999</v>
      </c>
      <c r="E17" s="27"/>
      <c r="F17" s="28"/>
      <c r="G17" s="29"/>
      <c r="H17" s="24"/>
      <c r="I17" s="25"/>
      <c r="J17" s="25"/>
      <c r="K17" s="26"/>
    </row>
    <row r="18" spans="1:11" ht="22.5" customHeight="1">
      <c r="A18" s="24">
        <v>46</v>
      </c>
      <c r="B18" s="25" t="s">
        <v>155</v>
      </c>
      <c r="C18" s="25" t="s">
        <v>101</v>
      </c>
      <c r="D18" s="26">
        <v>1999</v>
      </c>
      <c r="E18" s="27"/>
      <c r="F18" s="28"/>
      <c r="G18" s="29"/>
      <c r="H18" s="24"/>
      <c r="I18" s="25"/>
      <c r="J18" s="25"/>
      <c r="K18" s="26"/>
    </row>
    <row r="19" spans="1:11" ht="22.5" customHeight="1">
      <c r="A19" s="24">
        <v>47</v>
      </c>
      <c r="B19" s="25" t="s">
        <v>156</v>
      </c>
      <c r="C19" s="25" t="s">
        <v>157</v>
      </c>
      <c r="D19" s="26">
        <v>1998</v>
      </c>
      <c r="E19" s="27"/>
      <c r="F19" s="28"/>
      <c r="G19" s="29"/>
      <c r="H19" s="24"/>
      <c r="I19" s="25"/>
      <c r="J19" s="25"/>
      <c r="K19" s="26"/>
    </row>
    <row r="20" spans="1:11" ht="22.5" customHeight="1">
      <c r="A20" s="24">
        <v>51</v>
      </c>
      <c r="B20" s="25" t="s">
        <v>158</v>
      </c>
      <c r="C20" s="25" t="s">
        <v>159</v>
      </c>
      <c r="D20" s="26">
        <v>1999</v>
      </c>
      <c r="E20" s="27"/>
      <c r="F20" s="28"/>
      <c r="G20" s="29"/>
      <c r="H20" s="24"/>
      <c r="I20" s="25"/>
      <c r="J20" s="25"/>
      <c r="K20" s="26"/>
    </row>
    <row r="21" spans="1:11" ht="22.5" customHeight="1">
      <c r="A21" s="24">
        <v>57</v>
      </c>
      <c r="B21" s="25" t="s">
        <v>160</v>
      </c>
      <c r="C21" s="25" t="s">
        <v>161</v>
      </c>
      <c r="D21" s="26">
        <v>1999</v>
      </c>
      <c r="E21" s="27"/>
      <c r="F21" s="28"/>
      <c r="G21" s="29"/>
      <c r="H21" s="24"/>
      <c r="I21" s="25"/>
      <c r="J21" s="25"/>
      <c r="K21" s="26"/>
    </row>
    <row r="22" spans="1:11" ht="22.5" customHeight="1">
      <c r="A22" s="24">
        <v>61</v>
      </c>
      <c r="B22" s="25" t="s">
        <v>162</v>
      </c>
      <c r="C22" s="25" t="s">
        <v>163</v>
      </c>
      <c r="D22" s="26">
        <v>1999</v>
      </c>
      <c r="E22" s="27"/>
      <c r="F22" s="28"/>
      <c r="G22" s="29"/>
      <c r="H22" s="24"/>
      <c r="I22" s="25"/>
      <c r="J22" s="25"/>
      <c r="K22" s="26"/>
    </row>
    <row r="23" spans="1:11" ht="22.5" customHeight="1">
      <c r="A23" s="24">
        <v>74</v>
      </c>
      <c r="B23" s="25" t="s">
        <v>164</v>
      </c>
      <c r="C23" s="25" t="s">
        <v>165</v>
      </c>
      <c r="D23" s="26">
        <v>1999</v>
      </c>
      <c r="E23" s="27"/>
      <c r="F23" s="28"/>
      <c r="G23" s="29"/>
      <c r="H23" s="24"/>
      <c r="I23" s="25"/>
      <c r="J23" s="25"/>
      <c r="K23" s="26"/>
    </row>
    <row r="24" spans="1:11" ht="24.75" customHeight="1">
      <c r="A24" s="24">
        <v>84</v>
      </c>
      <c r="B24" s="25" t="s">
        <v>166</v>
      </c>
      <c r="C24" s="25" t="s">
        <v>167</v>
      </c>
      <c r="D24" s="26">
        <v>1999</v>
      </c>
      <c r="E24" s="27"/>
      <c r="F24" s="28"/>
      <c r="G24" s="32"/>
      <c r="H24" s="33"/>
      <c r="I24" s="34"/>
      <c r="J24" s="34"/>
      <c r="K24" s="35"/>
    </row>
    <row r="25" spans="1:11" ht="22.5" customHeight="1">
      <c r="A25" s="42" t="s">
        <v>168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6.5" customHeight="1">
      <c r="A27" s="18" t="s">
        <v>74</v>
      </c>
      <c r="B27" s="19" t="s">
        <v>75</v>
      </c>
      <c r="C27" s="19" t="s">
        <v>76</v>
      </c>
      <c r="D27" s="20" t="s">
        <v>4</v>
      </c>
      <c r="E27" s="21"/>
      <c r="F27" s="22"/>
      <c r="G27" s="23"/>
      <c r="H27" s="18" t="s">
        <v>74</v>
      </c>
      <c r="I27" s="19" t="s">
        <v>75</v>
      </c>
      <c r="J27" s="19" t="s">
        <v>76</v>
      </c>
      <c r="K27" s="20" t="s">
        <v>4</v>
      </c>
    </row>
    <row r="28" spans="1:11" ht="22.5" customHeight="1">
      <c r="A28" s="24">
        <v>3</v>
      </c>
      <c r="B28" s="25" t="s">
        <v>112</v>
      </c>
      <c r="C28" s="25" t="s">
        <v>113</v>
      </c>
      <c r="D28" s="26">
        <v>9</v>
      </c>
      <c r="E28" s="27"/>
      <c r="F28" s="28"/>
      <c r="G28" s="29"/>
      <c r="H28" s="24">
        <v>4</v>
      </c>
      <c r="I28" s="25" t="s">
        <v>114</v>
      </c>
      <c r="J28" s="25" t="s">
        <v>115</v>
      </c>
      <c r="K28" s="26">
        <v>9</v>
      </c>
    </row>
    <row r="29" spans="1:11" ht="22.5" customHeight="1">
      <c r="A29" s="24"/>
      <c r="B29" s="25"/>
      <c r="C29" s="25"/>
      <c r="D29" s="26"/>
      <c r="E29" s="27"/>
      <c r="F29" s="28"/>
      <c r="G29" s="29"/>
      <c r="H29" s="24"/>
      <c r="I29" s="25"/>
      <c r="J29" s="25"/>
      <c r="K29" s="26"/>
    </row>
    <row r="30" spans="1:11" ht="22.5" customHeight="1">
      <c r="A30" s="24"/>
      <c r="B30" s="25"/>
      <c r="C30" s="25"/>
      <c r="D30" s="26"/>
      <c r="E30" s="27"/>
      <c r="F30" s="28"/>
      <c r="G30" s="29"/>
      <c r="H30" s="24"/>
      <c r="I30" s="25"/>
      <c r="J30" s="25"/>
      <c r="K30" s="26"/>
    </row>
    <row r="31" spans="1:11" ht="22.5" customHeight="1">
      <c r="A31" s="24"/>
      <c r="B31" s="25"/>
      <c r="C31" s="25"/>
      <c r="D31" s="26"/>
      <c r="E31" s="27"/>
      <c r="F31" s="28"/>
      <c r="G31" s="29"/>
      <c r="H31" s="24"/>
      <c r="I31" s="25"/>
      <c r="J31" s="25"/>
      <c r="K31" s="26"/>
    </row>
    <row r="32" spans="1:11" ht="22.5" customHeight="1">
      <c r="A32" s="24"/>
      <c r="B32" s="25"/>
      <c r="C32" s="25"/>
      <c r="D32" s="26"/>
      <c r="E32" s="27"/>
      <c r="F32" s="28"/>
      <c r="G32" s="29"/>
      <c r="H32" s="24"/>
      <c r="I32" s="25"/>
      <c r="J32" s="25"/>
      <c r="K32" s="26"/>
    </row>
    <row r="33" spans="1:11" ht="22.5" customHeight="1">
      <c r="A33" s="24"/>
      <c r="B33" s="25"/>
      <c r="C33" s="25"/>
      <c r="D33" s="26"/>
      <c r="E33" s="27"/>
      <c r="F33" s="28"/>
      <c r="G33" s="29"/>
      <c r="H33" s="24"/>
      <c r="I33" s="25"/>
      <c r="J33" s="25"/>
      <c r="K33" s="26"/>
    </row>
    <row r="34" spans="1:11" ht="22.5" customHeight="1">
      <c r="A34" s="24"/>
      <c r="B34" s="25"/>
      <c r="C34" s="25"/>
      <c r="D34" s="26"/>
      <c r="E34" s="27"/>
      <c r="F34" s="28"/>
      <c r="G34" s="29"/>
      <c r="H34" s="24"/>
      <c r="I34" s="25"/>
      <c r="J34" s="25"/>
      <c r="K34" s="26"/>
    </row>
    <row r="35" spans="1:11" ht="22.5" customHeight="1">
      <c r="A35" s="24"/>
      <c r="B35" s="25"/>
      <c r="C35" s="25"/>
      <c r="D35" s="26"/>
      <c r="E35" s="27"/>
      <c r="F35" s="28"/>
      <c r="G35" s="29"/>
      <c r="H35" s="24"/>
      <c r="I35" s="25"/>
      <c r="J35" s="25"/>
      <c r="K35" s="26"/>
    </row>
    <row r="36" spans="1:11" ht="22.5" customHeight="1">
      <c r="A36" s="24"/>
      <c r="B36" s="25"/>
      <c r="C36" s="25"/>
      <c r="D36" s="26"/>
      <c r="E36" s="27"/>
      <c r="F36" s="28"/>
      <c r="G36" s="29"/>
      <c r="H36" s="24"/>
      <c r="I36" s="25"/>
      <c r="J36" s="25"/>
      <c r="K36" s="26"/>
    </row>
    <row r="37" spans="1:11" ht="22.5" customHeight="1">
      <c r="A37" s="24"/>
      <c r="B37" s="25"/>
      <c r="C37" s="25"/>
      <c r="D37" s="26"/>
      <c r="E37" s="27"/>
      <c r="F37" s="28"/>
      <c r="G37" s="29"/>
      <c r="H37" s="24"/>
      <c r="I37" s="25"/>
      <c r="J37" s="25"/>
      <c r="K37" s="26"/>
    </row>
    <row r="38" spans="1:11" ht="22.5" customHeight="1">
      <c r="A38" s="24"/>
      <c r="B38" s="25"/>
      <c r="C38" s="25"/>
      <c r="D38" s="26"/>
      <c r="E38" s="27"/>
      <c r="F38" s="28"/>
      <c r="G38" s="29"/>
      <c r="H38" s="24"/>
      <c r="I38" s="25"/>
      <c r="J38" s="25"/>
      <c r="K38" s="26"/>
    </row>
    <row r="39" spans="1:11" ht="22.5" customHeight="1">
      <c r="A39" s="24"/>
      <c r="B39" s="25"/>
      <c r="C39" s="25"/>
      <c r="D39" s="26"/>
      <c r="E39" s="27"/>
      <c r="F39" s="28"/>
      <c r="G39" s="29"/>
      <c r="H39" s="24"/>
      <c r="I39" s="25"/>
      <c r="J39" s="25"/>
      <c r="K39" s="26"/>
    </row>
    <row r="40" spans="1:11" ht="22.5" customHeight="1">
      <c r="A40" s="24"/>
      <c r="B40" s="25"/>
      <c r="C40" s="25"/>
      <c r="D40" s="26"/>
      <c r="E40" s="27"/>
      <c r="F40" s="28"/>
      <c r="G40" s="29"/>
      <c r="H40" s="24"/>
      <c r="I40" s="25"/>
      <c r="J40" s="25"/>
      <c r="K40" s="26"/>
    </row>
    <row r="41" spans="1:11" ht="22.5" customHeight="1">
      <c r="A41" s="24"/>
      <c r="B41" s="25"/>
      <c r="C41" s="25"/>
      <c r="D41" s="26"/>
      <c r="E41" s="27"/>
      <c r="F41" s="28"/>
      <c r="G41" s="29"/>
      <c r="H41" s="24"/>
      <c r="I41" s="25"/>
      <c r="J41" s="25"/>
      <c r="K41" s="26"/>
    </row>
    <row r="42" spans="1:11" ht="22.5" customHeight="1">
      <c r="A42" s="24"/>
      <c r="B42" s="25"/>
      <c r="C42" s="25"/>
      <c r="D42" s="26"/>
      <c r="E42" s="27"/>
      <c r="F42" s="28"/>
      <c r="G42" s="29"/>
      <c r="H42" s="24"/>
      <c r="I42" s="25"/>
      <c r="J42" s="25"/>
      <c r="K42" s="26"/>
    </row>
    <row r="43" spans="1:11" ht="22.5" customHeight="1">
      <c r="A43" s="24"/>
      <c r="B43" s="25"/>
      <c r="C43" s="25"/>
      <c r="D43" s="26"/>
      <c r="E43" s="27"/>
      <c r="F43" s="28"/>
      <c r="G43" s="29"/>
      <c r="H43" s="24"/>
      <c r="I43" s="25"/>
      <c r="J43" s="25"/>
      <c r="K43" s="26"/>
    </row>
    <row r="44" spans="1:11" ht="22.5" customHeight="1">
      <c r="A44" s="24"/>
      <c r="B44" s="25"/>
      <c r="C44" s="25"/>
      <c r="D44" s="26"/>
      <c r="E44" s="27"/>
      <c r="F44" s="28"/>
      <c r="G44" s="29"/>
      <c r="H44" s="24"/>
      <c r="I44" s="25"/>
      <c r="J44" s="25"/>
      <c r="K44" s="26"/>
    </row>
    <row r="45" spans="1:11" ht="22.5" customHeight="1">
      <c r="A45" s="24"/>
      <c r="B45" s="25"/>
      <c r="C45" s="25"/>
      <c r="D45" s="26"/>
      <c r="E45" s="27"/>
      <c r="F45" s="28"/>
      <c r="G45" s="29"/>
      <c r="H45" s="24"/>
      <c r="I45" s="25"/>
      <c r="J45" s="25"/>
      <c r="K45" s="26"/>
    </row>
    <row r="46" spans="1:11" ht="22.5" customHeight="1">
      <c r="A46" s="24"/>
      <c r="B46" s="25"/>
      <c r="C46" s="25"/>
      <c r="D46" s="26"/>
      <c r="E46" s="27"/>
      <c r="F46" s="28"/>
      <c r="G46" s="29"/>
      <c r="H46" s="24"/>
      <c r="I46" s="25"/>
      <c r="J46" s="25"/>
      <c r="K46" s="26"/>
    </row>
    <row r="47" spans="1:11" ht="22.5" customHeight="1">
      <c r="A47" s="24"/>
      <c r="B47" s="25"/>
      <c r="C47" s="25"/>
      <c r="D47" s="26"/>
      <c r="E47" s="27"/>
      <c r="F47" s="28"/>
      <c r="G47" s="29"/>
      <c r="H47" s="24"/>
      <c r="I47" s="25"/>
      <c r="J47" s="25"/>
      <c r="K47" s="26"/>
    </row>
    <row r="48" spans="1:11" ht="22.5" customHeight="1">
      <c r="A48" s="33">
        <v>999</v>
      </c>
      <c r="B48" s="34" t="s">
        <v>116</v>
      </c>
      <c r="C48" s="34" t="s">
        <v>117</v>
      </c>
      <c r="D48" s="35" t="s">
        <v>118</v>
      </c>
      <c r="E48" s="27"/>
      <c r="F48" s="28"/>
      <c r="G48" s="32"/>
      <c r="H48" s="33">
        <v>999</v>
      </c>
      <c r="I48" s="34" t="s">
        <v>119</v>
      </c>
      <c r="J48" s="34" t="s">
        <v>120</v>
      </c>
      <c r="K48" s="35" t="s">
        <v>121</v>
      </c>
    </row>
  </sheetData>
  <sheetProtection/>
  <mergeCells count="2">
    <mergeCell ref="A1:K1"/>
    <mergeCell ref="A25:K25"/>
  </mergeCells>
  <printOptions/>
  <pageMargins left="0.39375" right="0.39375" top="0.39375" bottom="0.5902777777777778" header="0.5118055555555556" footer="0.5118055555555556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7.00390625" style="0" customWidth="1"/>
    <col min="2" max="2" width="29.00390625" style="0" customWidth="1"/>
    <col min="3" max="3" width="20.375" style="0" customWidth="1"/>
    <col min="4" max="4" width="11.875" style="0" customWidth="1"/>
    <col min="5" max="5" width="2.00390625" style="0" customWidth="1"/>
    <col min="6" max="6" width="2.25390625" style="0" customWidth="1"/>
    <col min="7" max="7" width="0" style="0" hidden="1" customWidth="1"/>
    <col min="8" max="8" width="6.125" style="0" customWidth="1"/>
    <col min="9" max="9" width="28.75390625" style="0" customWidth="1"/>
    <col min="10" max="10" width="20.375" style="0" customWidth="1"/>
    <col min="11" max="11" width="11.375" style="0" customWidth="1"/>
  </cols>
  <sheetData>
    <row r="1" spans="1:13" ht="20.25" customHeight="1">
      <c r="A1" s="42" t="s">
        <v>169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7"/>
      <c r="M1" s="17"/>
    </row>
    <row r="2" spans="1:13" ht="8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1" ht="12.75">
      <c r="A3" s="18" t="s">
        <v>74</v>
      </c>
      <c r="B3" s="19" t="s">
        <v>75</v>
      </c>
      <c r="C3" s="19" t="s">
        <v>76</v>
      </c>
      <c r="D3" s="20" t="s">
        <v>4</v>
      </c>
      <c r="E3" s="21"/>
      <c r="F3" s="22"/>
      <c r="G3" s="23"/>
      <c r="H3" s="18" t="s">
        <v>74</v>
      </c>
      <c r="I3" s="19" t="s">
        <v>75</v>
      </c>
      <c r="J3" s="19" t="s">
        <v>76</v>
      </c>
      <c r="K3" s="20" t="s">
        <v>4</v>
      </c>
    </row>
    <row r="4" spans="1:11" ht="22.5" customHeight="1">
      <c r="A4" s="24">
        <v>357</v>
      </c>
      <c r="B4" s="25" t="s">
        <v>170</v>
      </c>
      <c r="C4" s="25" t="s">
        <v>85</v>
      </c>
      <c r="D4" s="26">
        <v>2000</v>
      </c>
      <c r="E4" s="27"/>
      <c r="F4" s="28"/>
      <c r="G4" s="29"/>
      <c r="H4" s="24">
        <v>63</v>
      </c>
      <c r="I4" s="25" t="s">
        <v>171</v>
      </c>
      <c r="J4" s="25" t="s">
        <v>34</v>
      </c>
      <c r="K4" s="26">
        <v>2000</v>
      </c>
    </row>
    <row r="5" spans="1:11" ht="22.5" customHeight="1">
      <c r="A5" s="24">
        <v>358</v>
      </c>
      <c r="B5" s="25" t="s">
        <v>172</v>
      </c>
      <c r="C5" s="25" t="s">
        <v>85</v>
      </c>
      <c r="D5" s="26">
        <v>2000</v>
      </c>
      <c r="E5" s="27"/>
      <c r="F5" s="28"/>
      <c r="G5" s="29"/>
      <c r="H5" s="24">
        <v>77</v>
      </c>
      <c r="I5" s="25" t="s">
        <v>173</v>
      </c>
      <c r="J5" s="25" t="s">
        <v>174</v>
      </c>
      <c r="K5" s="26">
        <v>2000</v>
      </c>
    </row>
    <row r="6" spans="1:11" ht="22.5" customHeight="1">
      <c r="A6" s="24">
        <v>359</v>
      </c>
      <c r="B6" s="25" t="s">
        <v>175</v>
      </c>
      <c r="C6" s="25" t="s">
        <v>85</v>
      </c>
      <c r="D6" s="26">
        <v>2000</v>
      </c>
      <c r="E6" s="27"/>
      <c r="F6" s="28"/>
      <c r="G6" s="29"/>
      <c r="H6" s="24">
        <v>80</v>
      </c>
      <c r="I6" s="25" t="s">
        <v>176</v>
      </c>
      <c r="J6" s="25" t="s">
        <v>177</v>
      </c>
      <c r="K6" s="26">
        <v>2000</v>
      </c>
    </row>
    <row r="7" spans="1:11" ht="22.5" customHeight="1">
      <c r="A7" s="24">
        <v>372</v>
      </c>
      <c r="B7" s="25" t="s">
        <v>178</v>
      </c>
      <c r="C7" s="25" t="s">
        <v>34</v>
      </c>
      <c r="D7" s="26">
        <v>2001</v>
      </c>
      <c r="E7" s="27"/>
      <c r="F7" s="28"/>
      <c r="G7" s="29"/>
      <c r="H7" s="24">
        <v>88</v>
      </c>
      <c r="I7" s="25" t="s">
        <v>179</v>
      </c>
      <c r="J7" s="25" t="s">
        <v>180</v>
      </c>
      <c r="K7" s="26">
        <v>2000</v>
      </c>
    </row>
    <row r="8" spans="1:11" ht="22.5" customHeight="1">
      <c r="A8" s="24">
        <v>373</v>
      </c>
      <c r="B8" s="25" t="s">
        <v>181</v>
      </c>
      <c r="C8" s="25" t="s">
        <v>182</v>
      </c>
      <c r="D8" s="26">
        <v>2000</v>
      </c>
      <c r="E8" s="27"/>
      <c r="F8" s="28"/>
      <c r="G8" s="29"/>
      <c r="H8" s="24">
        <v>90</v>
      </c>
      <c r="I8" s="25" t="s">
        <v>183</v>
      </c>
      <c r="J8" s="25" t="s">
        <v>34</v>
      </c>
      <c r="K8" s="26">
        <v>2000</v>
      </c>
    </row>
    <row r="9" spans="1:11" ht="22.5" customHeight="1">
      <c r="A9" s="24">
        <v>386</v>
      </c>
      <c r="B9" s="25" t="s">
        <v>184</v>
      </c>
      <c r="C9" s="25" t="s">
        <v>34</v>
      </c>
      <c r="D9" s="26">
        <v>2001</v>
      </c>
      <c r="E9" s="27"/>
      <c r="F9" s="28"/>
      <c r="G9" s="29"/>
      <c r="H9" s="24">
        <v>93</v>
      </c>
      <c r="I9" s="25" t="s">
        <v>185</v>
      </c>
      <c r="J9" s="25" t="s">
        <v>186</v>
      </c>
      <c r="K9" s="26">
        <v>2001</v>
      </c>
    </row>
    <row r="10" spans="1:11" ht="22.5" customHeight="1">
      <c r="A10" s="24">
        <v>388</v>
      </c>
      <c r="B10" s="25" t="s">
        <v>187</v>
      </c>
      <c r="C10" s="25" t="s">
        <v>34</v>
      </c>
      <c r="D10" s="26">
        <v>2001</v>
      </c>
      <c r="E10" s="27"/>
      <c r="F10" s="28"/>
      <c r="G10" s="29"/>
      <c r="H10" s="24">
        <v>95</v>
      </c>
      <c r="I10" s="25" t="s">
        <v>188</v>
      </c>
      <c r="J10" s="25" t="s">
        <v>189</v>
      </c>
      <c r="K10" s="26">
        <v>2001</v>
      </c>
    </row>
    <row r="11" spans="1:11" ht="22.5" customHeight="1">
      <c r="A11" s="24">
        <v>391</v>
      </c>
      <c r="B11" s="25" t="s">
        <v>190</v>
      </c>
      <c r="C11" s="25" t="s">
        <v>34</v>
      </c>
      <c r="D11" s="26">
        <v>2001</v>
      </c>
      <c r="E11" s="27"/>
      <c r="F11" s="28"/>
      <c r="G11" s="29"/>
      <c r="H11" s="24">
        <v>98</v>
      </c>
      <c r="I11" s="25" t="s">
        <v>191</v>
      </c>
      <c r="J11" s="25" t="s">
        <v>95</v>
      </c>
      <c r="K11" s="26">
        <v>2001</v>
      </c>
    </row>
    <row r="12" spans="1:11" ht="22.5" customHeight="1">
      <c r="A12" s="24">
        <v>392</v>
      </c>
      <c r="B12" s="25" t="s">
        <v>192</v>
      </c>
      <c r="C12" s="25" t="s">
        <v>193</v>
      </c>
      <c r="D12" s="26">
        <v>2001</v>
      </c>
      <c r="E12" s="27"/>
      <c r="F12" s="28"/>
      <c r="G12" s="29"/>
      <c r="H12" s="24">
        <v>105</v>
      </c>
      <c r="I12" s="25" t="s">
        <v>194</v>
      </c>
      <c r="J12" s="25" t="s">
        <v>195</v>
      </c>
      <c r="K12" s="26">
        <v>2001</v>
      </c>
    </row>
    <row r="13" spans="1:11" ht="22.5" customHeight="1">
      <c r="A13" s="24">
        <v>393</v>
      </c>
      <c r="B13" s="25" t="s">
        <v>196</v>
      </c>
      <c r="C13" s="25" t="s">
        <v>182</v>
      </c>
      <c r="D13" s="26">
        <v>2001</v>
      </c>
      <c r="E13" s="27"/>
      <c r="F13" s="28"/>
      <c r="G13" s="29"/>
      <c r="H13" s="24">
        <v>113</v>
      </c>
      <c r="I13" s="25" t="s">
        <v>197</v>
      </c>
      <c r="J13" s="25" t="s">
        <v>198</v>
      </c>
      <c r="K13" s="26">
        <v>2001</v>
      </c>
    </row>
    <row r="14" spans="1:11" ht="22.5" customHeight="1">
      <c r="A14" s="24">
        <v>394</v>
      </c>
      <c r="B14" s="25" t="s">
        <v>199</v>
      </c>
      <c r="C14" s="25" t="s">
        <v>200</v>
      </c>
      <c r="D14" s="26">
        <v>2001</v>
      </c>
      <c r="E14" s="27"/>
      <c r="F14" s="28"/>
      <c r="G14" s="29"/>
      <c r="H14" s="24">
        <v>117</v>
      </c>
      <c r="I14" s="25" t="s">
        <v>201</v>
      </c>
      <c r="J14" s="25" t="s">
        <v>157</v>
      </c>
      <c r="K14" s="26">
        <v>2000</v>
      </c>
    </row>
    <row r="15" spans="1:11" ht="22.5" customHeight="1">
      <c r="A15" s="24">
        <v>6</v>
      </c>
      <c r="B15" s="25" t="s">
        <v>202</v>
      </c>
      <c r="C15" s="25" t="s">
        <v>203</v>
      </c>
      <c r="D15" s="26">
        <v>2001</v>
      </c>
      <c r="E15" s="27"/>
      <c r="F15" s="28"/>
      <c r="G15" s="29"/>
      <c r="H15" s="24">
        <v>118</v>
      </c>
      <c r="I15" s="25" t="s">
        <v>204</v>
      </c>
      <c r="J15" s="25" t="s">
        <v>205</v>
      </c>
      <c r="K15" s="26">
        <v>2000</v>
      </c>
    </row>
    <row r="16" spans="1:11" ht="22.5" customHeight="1">
      <c r="A16" s="24">
        <v>16</v>
      </c>
      <c r="B16" s="25" t="s">
        <v>206</v>
      </c>
      <c r="C16" s="25" t="s">
        <v>95</v>
      </c>
      <c r="D16" s="26">
        <v>2000</v>
      </c>
      <c r="E16" s="27"/>
      <c r="F16" s="28"/>
      <c r="G16" s="29"/>
      <c r="H16" s="24">
        <v>121</v>
      </c>
      <c r="I16" s="25" t="s">
        <v>207</v>
      </c>
      <c r="J16" s="25" t="s">
        <v>107</v>
      </c>
      <c r="K16" s="26">
        <v>2001</v>
      </c>
    </row>
    <row r="17" spans="1:11" ht="22.5" customHeight="1">
      <c r="A17" s="24">
        <v>23</v>
      </c>
      <c r="B17" s="25" t="s">
        <v>208</v>
      </c>
      <c r="C17" s="25" t="s">
        <v>34</v>
      </c>
      <c r="D17" s="26">
        <v>2001</v>
      </c>
      <c r="E17" s="27"/>
      <c r="F17" s="28"/>
      <c r="G17" s="29"/>
      <c r="H17" s="24">
        <v>123</v>
      </c>
      <c r="I17" s="25" t="s">
        <v>209</v>
      </c>
      <c r="J17" s="25" t="s">
        <v>210</v>
      </c>
      <c r="K17" s="26">
        <v>2001</v>
      </c>
    </row>
    <row r="18" spans="1:11" ht="22.5" customHeight="1">
      <c r="A18" s="24">
        <v>25</v>
      </c>
      <c r="B18" s="25" t="s">
        <v>211</v>
      </c>
      <c r="C18" s="25" t="s">
        <v>34</v>
      </c>
      <c r="D18" s="26">
        <v>2001</v>
      </c>
      <c r="E18" s="27"/>
      <c r="F18" s="28"/>
      <c r="G18" s="29"/>
      <c r="H18" s="24">
        <v>124</v>
      </c>
      <c r="I18" s="25" t="s">
        <v>212</v>
      </c>
      <c r="J18" s="25" t="s">
        <v>213</v>
      </c>
      <c r="K18" s="26">
        <v>2001</v>
      </c>
    </row>
    <row r="19" spans="1:11" ht="22.5" customHeight="1">
      <c r="A19" s="24">
        <v>32</v>
      </c>
      <c r="B19" s="25" t="s">
        <v>214</v>
      </c>
      <c r="C19" s="25" t="s">
        <v>34</v>
      </c>
      <c r="D19" s="26">
        <v>2001</v>
      </c>
      <c r="E19" s="27"/>
      <c r="F19" s="28"/>
      <c r="G19" s="29"/>
      <c r="H19" s="24">
        <v>125</v>
      </c>
      <c r="I19" s="25" t="s">
        <v>215</v>
      </c>
      <c r="J19" s="25" t="s">
        <v>213</v>
      </c>
      <c r="K19" s="26">
        <v>2001</v>
      </c>
    </row>
    <row r="20" spans="1:11" ht="22.5" customHeight="1">
      <c r="A20" s="24">
        <v>34</v>
      </c>
      <c r="B20" s="25" t="s">
        <v>216</v>
      </c>
      <c r="C20" s="25" t="s">
        <v>217</v>
      </c>
      <c r="D20" s="26">
        <v>2000</v>
      </c>
      <c r="E20" s="27"/>
      <c r="F20" s="28"/>
      <c r="G20" s="29"/>
      <c r="H20" s="24">
        <v>127</v>
      </c>
      <c r="I20" s="25" t="s">
        <v>218</v>
      </c>
      <c r="J20" s="25" t="s">
        <v>126</v>
      </c>
      <c r="K20" s="26">
        <v>2000</v>
      </c>
    </row>
    <row r="21" spans="1:11" ht="22.5" customHeight="1">
      <c r="A21" s="24">
        <v>41</v>
      </c>
      <c r="B21" s="25" t="s">
        <v>219</v>
      </c>
      <c r="C21" s="25" t="s">
        <v>34</v>
      </c>
      <c r="D21" s="26">
        <v>2000</v>
      </c>
      <c r="E21" s="27"/>
      <c r="F21" s="28"/>
      <c r="G21" s="29"/>
      <c r="H21" s="24">
        <v>129</v>
      </c>
      <c r="I21" s="25" t="s">
        <v>220</v>
      </c>
      <c r="J21" s="25" t="s">
        <v>186</v>
      </c>
      <c r="K21" s="26">
        <v>2000</v>
      </c>
    </row>
    <row r="22" spans="1:11" ht="22.5" customHeight="1">
      <c r="A22" s="24">
        <v>42</v>
      </c>
      <c r="B22" s="25" t="s">
        <v>221</v>
      </c>
      <c r="C22" s="25" t="s">
        <v>34</v>
      </c>
      <c r="D22" s="26">
        <v>2001</v>
      </c>
      <c r="E22" s="27"/>
      <c r="F22" s="28"/>
      <c r="G22" s="29"/>
      <c r="H22" s="24">
        <v>131</v>
      </c>
      <c r="I22" s="25" t="s">
        <v>222</v>
      </c>
      <c r="J22" s="25" t="s">
        <v>38</v>
      </c>
      <c r="K22" s="26">
        <v>2000</v>
      </c>
    </row>
    <row r="23" spans="1:11" ht="22.5" customHeight="1">
      <c r="A23" s="24">
        <v>48</v>
      </c>
      <c r="B23" s="25" t="s">
        <v>223</v>
      </c>
      <c r="C23" s="25" t="s">
        <v>95</v>
      </c>
      <c r="D23" s="26">
        <v>2000</v>
      </c>
      <c r="E23" s="27"/>
      <c r="F23" s="28"/>
      <c r="G23" s="29"/>
      <c r="H23" s="24">
        <v>132</v>
      </c>
      <c r="I23" s="25" t="s">
        <v>224</v>
      </c>
      <c r="J23" s="25" t="s">
        <v>144</v>
      </c>
      <c r="K23" s="26">
        <v>2001</v>
      </c>
    </row>
    <row r="24" spans="1:11" ht="24.75" customHeight="1">
      <c r="A24" s="24">
        <v>54</v>
      </c>
      <c r="B24" s="25" t="s">
        <v>225</v>
      </c>
      <c r="C24" s="25" t="s">
        <v>146</v>
      </c>
      <c r="D24" s="26">
        <v>2001</v>
      </c>
      <c r="E24" s="27"/>
      <c r="F24" s="28"/>
      <c r="G24" s="32"/>
      <c r="H24" s="24">
        <v>138</v>
      </c>
      <c r="I24" s="25" t="s">
        <v>226</v>
      </c>
      <c r="J24" s="25" t="s">
        <v>93</v>
      </c>
      <c r="K24" s="26">
        <v>2000</v>
      </c>
    </row>
    <row r="25" spans="1:11" ht="24.75" customHeight="1">
      <c r="A25" s="42" t="s">
        <v>169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ht="9.75" customHeight="1"/>
    <row r="27" spans="1:11" ht="13.5" customHeight="1">
      <c r="A27" s="18" t="s">
        <v>74</v>
      </c>
      <c r="B27" s="19" t="s">
        <v>75</v>
      </c>
      <c r="C27" s="19" t="s">
        <v>76</v>
      </c>
      <c r="D27" s="20" t="s">
        <v>4</v>
      </c>
      <c r="E27" s="21"/>
      <c r="F27" s="22"/>
      <c r="G27" s="23"/>
      <c r="H27" s="18" t="s">
        <v>74</v>
      </c>
      <c r="I27" s="19" t="s">
        <v>75</v>
      </c>
      <c r="J27" s="19" t="s">
        <v>76</v>
      </c>
      <c r="K27" s="20" t="s">
        <v>4</v>
      </c>
    </row>
    <row r="28" spans="1:11" ht="22.5" customHeight="1">
      <c r="A28" s="24">
        <v>142</v>
      </c>
      <c r="B28" s="25" t="s">
        <v>227</v>
      </c>
      <c r="C28" s="25" t="s">
        <v>186</v>
      </c>
      <c r="D28" s="26">
        <v>2000</v>
      </c>
      <c r="E28" s="27"/>
      <c r="F28" s="28"/>
      <c r="G28" s="29"/>
      <c r="H28" s="24"/>
      <c r="I28" s="25"/>
      <c r="J28" s="25"/>
      <c r="K28" s="26"/>
    </row>
    <row r="29" spans="1:11" ht="22.5" customHeight="1">
      <c r="A29" s="24">
        <v>147</v>
      </c>
      <c r="B29" s="25" t="s">
        <v>228</v>
      </c>
      <c r="C29" s="25" t="s">
        <v>229</v>
      </c>
      <c r="D29" s="26">
        <v>2000</v>
      </c>
      <c r="E29" s="27"/>
      <c r="F29" s="28"/>
      <c r="G29" s="29"/>
      <c r="H29" s="24"/>
      <c r="I29" s="25"/>
      <c r="J29" s="25"/>
      <c r="K29" s="26"/>
    </row>
    <row r="30" spans="1:11" ht="22.5" customHeight="1">
      <c r="A30" s="24">
        <v>149</v>
      </c>
      <c r="B30" s="25" t="s">
        <v>230</v>
      </c>
      <c r="C30" s="25" t="s">
        <v>231</v>
      </c>
      <c r="D30" s="26">
        <v>2001</v>
      </c>
      <c r="E30" s="27"/>
      <c r="F30" s="28"/>
      <c r="G30" s="29"/>
      <c r="H30" s="24"/>
      <c r="I30" s="25"/>
      <c r="J30" s="25"/>
      <c r="K30" s="26"/>
    </row>
    <row r="31" spans="1:11" ht="22.5" customHeight="1">
      <c r="A31" s="24">
        <v>150</v>
      </c>
      <c r="B31" s="25" t="s">
        <v>232</v>
      </c>
      <c r="C31" s="25" t="s">
        <v>34</v>
      </c>
      <c r="D31" s="26">
        <v>2000</v>
      </c>
      <c r="E31" s="27"/>
      <c r="F31" s="28"/>
      <c r="G31" s="29"/>
      <c r="H31" s="24"/>
      <c r="I31" s="25"/>
      <c r="J31" s="25"/>
      <c r="K31" s="26"/>
    </row>
    <row r="32" spans="1:11" ht="22.5" customHeight="1">
      <c r="A32" s="24">
        <v>152</v>
      </c>
      <c r="B32" s="25" t="s">
        <v>233</v>
      </c>
      <c r="C32" s="25" t="s">
        <v>144</v>
      </c>
      <c r="D32" s="26">
        <v>2001</v>
      </c>
      <c r="E32" s="27"/>
      <c r="F32" s="28"/>
      <c r="G32" s="29"/>
      <c r="H32" s="24"/>
      <c r="I32" s="25"/>
      <c r="J32" s="25"/>
      <c r="K32" s="26"/>
    </row>
    <row r="33" spans="1:11" ht="22.5" customHeight="1">
      <c r="A33" s="24">
        <v>157</v>
      </c>
      <c r="B33" s="25" t="s">
        <v>234</v>
      </c>
      <c r="C33" s="25" t="s">
        <v>34</v>
      </c>
      <c r="D33" s="26">
        <v>2000</v>
      </c>
      <c r="E33" s="27"/>
      <c r="F33" s="28"/>
      <c r="G33" s="29"/>
      <c r="H33" s="24"/>
      <c r="I33" s="25"/>
      <c r="J33" s="25"/>
      <c r="K33" s="26"/>
    </row>
    <row r="34" spans="1:11" ht="22.5" customHeight="1">
      <c r="A34" s="24">
        <v>161</v>
      </c>
      <c r="B34" s="25" t="s">
        <v>235</v>
      </c>
      <c r="C34" s="25" t="s">
        <v>34</v>
      </c>
      <c r="D34" s="26">
        <v>2000</v>
      </c>
      <c r="E34" s="27"/>
      <c r="F34" s="28"/>
      <c r="G34" s="29"/>
      <c r="H34" s="24"/>
      <c r="I34" s="25"/>
      <c r="J34" s="25"/>
      <c r="K34" s="26"/>
    </row>
    <row r="35" spans="1:11" ht="22.5" customHeight="1">
      <c r="A35" s="24">
        <v>163</v>
      </c>
      <c r="B35" s="25" t="s">
        <v>236</v>
      </c>
      <c r="C35" s="25" t="s">
        <v>34</v>
      </c>
      <c r="D35" s="26">
        <v>2000</v>
      </c>
      <c r="E35" s="27"/>
      <c r="F35" s="28"/>
      <c r="G35" s="29"/>
      <c r="H35" s="24"/>
      <c r="I35" s="25"/>
      <c r="J35" s="25"/>
      <c r="K35" s="26"/>
    </row>
    <row r="36" spans="1:11" ht="22.5" customHeight="1">
      <c r="A36" s="24">
        <v>168</v>
      </c>
      <c r="B36" s="25" t="s">
        <v>237</v>
      </c>
      <c r="C36" s="25" t="s">
        <v>38</v>
      </c>
      <c r="D36" s="26">
        <v>2000</v>
      </c>
      <c r="E36" s="27"/>
      <c r="F36" s="28"/>
      <c r="G36" s="29"/>
      <c r="H36" s="24"/>
      <c r="I36" s="25"/>
      <c r="J36" s="25"/>
      <c r="K36" s="26"/>
    </row>
    <row r="37" spans="1:11" ht="22.5" customHeight="1">
      <c r="A37" s="24">
        <v>174</v>
      </c>
      <c r="B37" s="25" t="s">
        <v>238</v>
      </c>
      <c r="C37" s="25" t="s">
        <v>34</v>
      </c>
      <c r="D37" s="26">
        <v>2001</v>
      </c>
      <c r="E37" s="27"/>
      <c r="F37" s="28"/>
      <c r="G37" s="29"/>
      <c r="H37" s="24"/>
      <c r="I37" s="25"/>
      <c r="J37" s="25"/>
      <c r="K37" s="26"/>
    </row>
    <row r="38" spans="1:11" ht="22.5" customHeight="1">
      <c r="A38" s="24">
        <v>177</v>
      </c>
      <c r="B38" s="25" t="s">
        <v>239</v>
      </c>
      <c r="C38" s="25" t="s">
        <v>34</v>
      </c>
      <c r="D38" s="26">
        <v>2000</v>
      </c>
      <c r="E38" s="27"/>
      <c r="F38" s="28"/>
      <c r="G38" s="29"/>
      <c r="H38" s="24"/>
      <c r="I38" s="25"/>
      <c r="J38" s="25"/>
      <c r="K38" s="26"/>
    </row>
    <row r="39" spans="1:11" ht="22.5" customHeight="1">
      <c r="A39" s="24">
        <v>178</v>
      </c>
      <c r="B39" s="25" t="s">
        <v>240</v>
      </c>
      <c r="C39" s="25" t="s">
        <v>186</v>
      </c>
      <c r="D39" s="26">
        <v>2001</v>
      </c>
      <c r="E39" s="27"/>
      <c r="F39" s="28"/>
      <c r="G39" s="29"/>
      <c r="H39" s="24"/>
      <c r="I39" s="25"/>
      <c r="J39" s="25"/>
      <c r="K39" s="26"/>
    </row>
    <row r="40" spans="1:11" ht="22.5" customHeight="1">
      <c r="A40" s="24"/>
      <c r="B40" s="25"/>
      <c r="C40" s="25"/>
      <c r="D40" s="26"/>
      <c r="E40" s="27"/>
      <c r="F40" s="28"/>
      <c r="G40" s="29"/>
      <c r="H40" s="24"/>
      <c r="I40" s="25"/>
      <c r="J40" s="25"/>
      <c r="K40" s="26"/>
    </row>
    <row r="41" spans="1:11" ht="22.5" customHeight="1">
      <c r="A41" s="24"/>
      <c r="B41" s="25"/>
      <c r="C41" s="25"/>
      <c r="D41" s="26"/>
      <c r="E41" s="27"/>
      <c r="F41" s="28"/>
      <c r="G41" s="29"/>
      <c r="H41" s="24"/>
      <c r="I41" s="25"/>
      <c r="J41" s="25"/>
      <c r="K41" s="26"/>
    </row>
    <row r="42" spans="1:11" ht="22.5" customHeight="1">
      <c r="A42" s="24"/>
      <c r="B42" s="25"/>
      <c r="C42" s="25"/>
      <c r="D42" s="26"/>
      <c r="E42" s="27"/>
      <c r="F42" s="28"/>
      <c r="G42" s="29"/>
      <c r="H42" s="24"/>
      <c r="I42" s="25"/>
      <c r="J42" s="25"/>
      <c r="K42" s="26"/>
    </row>
    <row r="43" spans="1:11" ht="22.5" customHeight="1">
      <c r="A43" s="24"/>
      <c r="B43" s="25"/>
      <c r="C43" s="25"/>
      <c r="D43" s="26"/>
      <c r="E43" s="27"/>
      <c r="F43" s="28"/>
      <c r="G43" s="29"/>
      <c r="H43" s="24"/>
      <c r="I43" s="25"/>
      <c r="J43" s="25"/>
      <c r="K43" s="26"/>
    </row>
    <row r="44" spans="1:11" ht="22.5" customHeight="1">
      <c r="A44" s="24"/>
      <c r="B44" s="25"/>
      <c r="C44" s="25"/>
      <c r="D44" s="26"/>
      <c r="E44" s="27"/>
      <c r="F44" s="28"/>
      <c r="G44" s="29"/>
      <c r="H44" s="24"/>
      <c r="I44" s="25"/>
      <c r="J44" s="25"/>
      <c r="K44" s="26"/>
    </row>
    <row r="45" spans="1:11" ht="22.5" customHeight="1">
      <c r="A45" s="24"/>
      <c r="B45" s="25"/>
      <c r="C45" s="25"/>
      <c r="D45" s="26"/>
      <c r="E45" s="27"/>
      <c r="F45" s="28"/>
      <c r="G45" s="29"/>
      <c r="H45" s="24"/>
      <c r="I45" s="25"/>
      <c r="J45" s="25"/>
      <c r="K45" s="26"/>
    </row>
    <row r="46" spans="1:11" ht="22.5" customHeight="1">
      <c r="A46" s="24"/>
      <c r="B46" s="25"/>
      <c r="C46" s="25"/>
      <c r="D46" s="26"/>
      <c r="E46" s="27"/>
      <c r="F46" s="28"/>
      <c r="G46" s="29"/>
      <c r="H46" s="24"/>
      <c r="I46" s="25"/>
      <c r="J46" s="25"/>
      <c r="K46" s="26"/>
    </row>
    <row r="47" spans="1:11" ht="22.5" customHeight="1">
      <c r="A47" s="24"/>
      <c r="B47" s="25"/>
      <c r="C47" s="25"/>
      <c r="D47" s="26"/>
      <c r="E47" s="27"/>
      <c r="F47" s="28"/>
      <c r="G47" s="29"/>
      <c r="H47" s="24"/>
      <c r="I47" s="25"/>
      <c r="J47" s="25"/>
      <c r="K47" s="26"/>
    </row>
    <row r="48" spans="1:11" ht="22.5" customHeight="1">
      <c r="A48" s="24"/>
      <c r="B48" s="25"/>
      <c r="C48" s="25"/>
      <c r="D48" s="26"/>
      <c r="E48" s="27"/>
      <c r="F48" s="28"/>
      <c r="G48" s="32"/>
      <c r="H48" s="33"/>
      <c r="I48" s="34"/>
      <c r="J48" s="34"/>
      <c r="K48" s="35"/>
    </row>
  </sheetData>
  <sheetProtection/>
  <mergeCells count="2">
    <mergeCell ref="A1:K1"/>
    <mergeCell ref="A25:K25"/>
  </mergeCells>
  <printOptions/>
  <pageMargins left="0.39375" right="0.39375" top="0.39375" bottom="0.5902777777777778" header="0.5118055555555556" footer="0.5118055555555556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75390625" style="0" customWidth="1"/>
    <col min="2" max="2" width="30.00390625" style="0" customWidth="1"/>
    <col min="3" max="3" width="19.25390625" style="0" customWidth="1"/>
    <col min="4" max="4" width="12.00390625" style="0" customWidth="1"/>
    <col min="5" max="5" width="2.00390625" style="0" customWidth="1"/>
    <col min="6" max="6" width="2.25390625" style="0" customWidth="1"/>
    <col min="7" max="7" width="0" style="0" hidden="1" customWidth="1"/>
    <col min="8" max="8" width="6.125" style="0" customWidth="1"/>
    <col min="9" max="9" width="30.75390625" style="0" customWidth="1"/>
    <col min="10" max="10" width="19.25390625" style="0" customWidth="1"/>
    <col min="11" max="11" width="11.875" style="0" customWidth="1"/>
  </cols>
  <sheetData>
    <row r="1" spans="1:13" ht="20.25" customHeight="1">
      <c r="A1" s="42" t="s">
        <v>241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7"/>
      <c r="M1" s="17"/>
    </row>
    <row r="2" spans="1:13" ht="8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1" ht="12.75">
      <c r="A3" s="18" t="s">
        <v>74</v>
      </c>
      <c r="B3" s="19" t="s">
        <v>75</v>
      </c>
      <c r="C3" s="19" t="s">
        <v>76</v>
      </c>
      <c r="D3" s="20" t="s">
        <v>4</v>
      </c>
      <c r="E3" s="21"/>
      <c r="F3" s="22"/>
      <c r="G3" s="23"/>
      <c r="H3" s="18" t="s">
        <v>74</v>
      </c>
      <c r="I3" s="19" t="s">
        <v>75</v>
      </c>
      <c r="J3" s="19" t="s">
        <v>76</v>
      </c>
      <c r="K3" s="20" t="s">
        <v>4</v>
      </c>
    </row>
    <row r="4" spans="1:11" ht="22.5" customHeight="1">
      <c r="A4" s="24">
        <v>341</v>
      </c>
      <c r="B4" s="25" t="s">
        <v>242</v>
      </c>
      <c r="C4" s="25" t="s">
        <v>103</v>
      </c>
      <c r="D4" s="26">
        <v>2003</v>
      </c>
      <c r="E4" s="27"/>
      <c r="F4" s="28"/>
      <c r="G4" s="29"/>
      <c r="H4" s="24">
        <v>146</v>
      </c>
      <c r="I4" s="25" t="s">
        <v>243</v>
      </c>
      <c r="J4" s="25" t="s">
        <v>34</v>
      </c>
      <c r="K4" s="26">
        <v>2002</v>
      </c>
    </row>
    <row r="5" spans="1:11" ht="22.5" customHeight="1">
      <c r="A5" s="24">
        <v>345</v>
      </c>
      <c r="B5" s="25" t="s">
        <v>244</v>
      </c>
      <c r="C5" s="25" t="s">
        <v>245</v>
      </c>
      <c r="D5" s="26">
        <v>2002</v>
      </c>
      <c r="E5" s="27"/>
      <c r="F5" s="28"/>
      <c r="G5" s="29"/>
      <c r="H5" s="24">
        <v>148</v>
      </c>
      <c r="I5" s="25" t="s">
        <v>246</v>
      </c>
      <c r="J5" s="25" t="s">
        <v>186</v>
      </c>
      <c r="K5" s="26">
        <v>2002</v>
      </c>
    </row>
    <row r="6" spans="1:11" ht="22.5" customHeight="1">
      <c r="A6" s="24">
        <v>352</v>
      </c>
      <c r="B6" s="25" t="s">
        <v>247</v>
      </c>
      <c r="C6" s="25" t="s">
        <v>34</v>
      </c>
      <c r="D6" s="26">
        <v>2002</v>
      </c>
      <c r="E6" s="27"/>
      <c r="F6" s="28"/>
      <c r="G6" s="29"/>
      <c r="H6" s="24">
        <v>153</v>
      </c>
      <c r="I6" s="25" t="s">
        <v>248</v>
      </c>
      <c r="J6" s="25" t="s">
        <v>103</v>
      </c>
      <c r="K6" s="26">
        <v>2003</v>
      </c>
    </row>
    <row r="7" spans="1:11" ht="22.5" customHeight="1">
      <c r="A7" s="24">
        <v>380</v>
      </c>
      <c r="B7" s="25" t="s">
        <v>249</v>
      </c>
      <c r="C7" s="25" t="s">
        <v>250</v>
      </c>
      <c r="D7" s="26">
        <v>2003</v>
      </c>
      <c r="E7" s="27"/>
      <c r="F7" s="28"/>
      <c r="G7" s="29"/>
      <c r="H7" s="24">
        <v>155</v>
      </c>
      <c r="I7" s="25" t="s">
        <v>251</v>
      </c>
      <c r="J7" s="25" t="s">
        <v>252</v>
      </c>
      <c r="K7" s="26">
        <v>2002</v>
      </c>
    </row>
    <row r="8" spans="1:11" ht="22.5" customHeight="1">
      <c r="A8" s="24">
        <v>381</v>
      </c>
      <c r="B8" s="25" t="s">
        <v>253</v>
      </c>
      <c r="C8" s="25" t="s">
        <v>182</v>
      </c>
      <c r="D8" s="26">
        <v>2003</v>
      </c>
      <c r="E8" s="27"/>
      <c r="F8" s="28"/>
      <c r="G8" s="29"/>
      <c r="H8" s="24">
        <v>158</v>
      </c>
      <c r="I8" s="25" t="s">
        <v>254</v>
      </c>
      <c r="J8" s="25" t="s">
        <v>34</v>
      </c>
      <c r="K8" s="26">
        <v>2002</v>
      </c>
    </row>
    <row r="9" spans="1:11" ht="22.5" customHeight="1">
      <c r="A9" s="24">
        <v>382</v>
      </c>
      <c r="B9" s="25" t="s">
        <v>255</v>
      </c>
      <c r="C9" s="25" t="s">
        <v>182</v>
      </c>
      <c r="D9" s="26">
        <v>2003</v>
      </c>
      <c r="E9" s="27"/>
      <c r="F9" s="28"/>
      <c r="G9" s="29"/>
      <c r="H9" s="24">
        <v>160</v>
      </c>
      <c r="I9" s="25" t="s">
        <v>256</v>
      </c>
      <c r="J9" s="25" t="s">
        <v>34</v>
      </c>
      <c r="K9" s="26">
        <v>2003</v>
      </c>
    </row>
    <row r="10" spans="1:11" ht="22.5" customHeight="1">
      <c r="A10" s="24">
        <v>383</v>
      </c>
      <c r="B10" s="25" t="s">
        <v>257</v>
      </c>
      <c r="C10" s="25" t="s">
        <v>34</v>
      </c>
      <c r="D10" s="26">
        <v>2002</v>
      </c>
      <c r="E10" s="27"/>
      <c r="F10" s="28"/>
      <c r="G10" s="29"/>
      <c r="H10" s="24">
        <v>164</v>
      </c>
      <c r="I10" s="25" t="s">
        <v>258</v>
      </c>
      <c r="J10" s="25" t="s">
        <v>34</v>
      </c>
      <c r="K10" s="26">
        <v>2002</v>
      </c>
    </row>
    <row r="11" spans="1:11" ht="22.5" customHeight="1">
      <c r="A11" s="24">
        <v>8</v>
      </c>
      <c r="B11" s="25" t="s">
        <v>259</v>
      </c>
      <c r="C11" s="25" t="s">
        <v>165</v>
      </c>
      <c r="D11" s="26">
        <v>2003</v>
      </c>
      <c r="E11" s="27"/>
      <c r="F11" s="28"/>
      <c r="G11" s="29"/>
      <c r="H11" s="24">
        <v>166</v>
      </c>
      <c r="I11" s="25" t="s">
        <v>260</v>
      </c>
      <c r="J11" s="25" t="s">
        <v>252</v>
      </c>
      <c r="K11" s="26">
        <v>2003</v>
      </c>
    </row>
    <row r="12" spans="1:11" ht="22.5" customHeight="1">
      <c r="A12" s="24">
        <v>13</v>
      </c>
      <c r="B12" s="25" t="s">
        <v>261</v>
      </c>
      <c r="C12" s="25" t="s">
        <v>144</v>
      </c>
      <c r="D12" s="26">
        <v>2002</v>
      </c>
      <c r="E12" s="27"/>
      <c r="F12" s="28"/>
      <c r="G12" s="29"/>
      <c r="H12" s="24">
        <v>169</v>
      </c>
      <c r="I12" s="25" t="s">
        <v>262</v>
      </c>
      <c r="J12" s="25" t="s">
        <v>107</v>
      </c>
      <c r="K12" s="26">
        <v>2003</v>
      </c>
    </row>
    <row r="13" spans="1:11" ht="22.5" customHeight="1">
      <c r="A13" s="24">
        <v>15</v>
      </c>
      <c r="B13" s="25" t="s">
        <v>263</v>
      </c>
      <c r="C13" s="25" t="s">
        <v>264</v>
      </c>
      <c r="D13" s="26">
        <v>2002</v>
      </c>
      <c r="E13" s="27"/>
      <c r="F13" s="28"/>
      <c r="G13" s="29"/>
      <c r="H13" s="24">
        <v>171</v>
      </c>
      <c r="I13" s="25" t="s">
        <v>265</v>
      </c>
      <c r="J13" s="25" t="s">
        <v>266</v>
      </c>
      <c r="K13" s="26">
        <v>2002</v>
      </c>
    </row>
    <row r="14" spans="1:11" ht="22.5" customHeight="1">
      <c r="A14" s="24">
        <v>19</v>
      </c>
      <c r="B14" s="25" t="s">
        <v>267</v>
      </c>
      <c r="C14" s="25" t="s">
        <v>95</v>
      </c>
      <c r="D14" s="26">
        <v>2003</v>
      </c>
      <c r="E14" s="27"/>
      <c r="F14" s="28"/>
      <c r="G14" s="29"/>
      <c r="H14" s="24">
        <v>172</v>
      </c>
      <c r="I14" s="25" t="s">
        <v>268</v>
      </c>
      <c r="J14" s="25" t="s">
        <v>266</v>
      </c>
      <c r="K14" s="26">
        <v>2002</v>
      </c>
    </row>
    <row r="15" spans="1:11" ht="22.5" customHeight="1">
      <c r="A15" s="24">
        <v>22</v>
      </c>
      <c r="B15" s="25" t="s">
        <v>269</v>
      </c>
      <c r="C15" s="25" t="s">
        <v>270</v>
      </c>
      <c r="D15" s="26">
        <v>2003</v>
      </c>
      <c r="E15" s="27"/>
      <c r="F15" s="28"/>
      <c r="G15" s="29"/>
      <c r="H15" s="24">
        <v>176</v>
      </c>
      <c r="I15" s="25" t="s">
        <v>271</v>
      </c>
      <c r="J15" s="25" t="s">
        <v>34</v>
      </c>
      <c r="K15" s="26">
        <v>2002</v>
      </c>
    </row>
    <row r="16" spans="1:11" ht="22.5" customHeight="1">
      <c r="A16" s="24">
        <v>31</v>
      </c>
      <c r="B16" s="25" t="s">
        <v>272</v>
      </c>
      <c r="C16" s="25" t="s">
        <v>148</v>
      </c>
      <c r="D16" s="26">
        <v>2003</v>
      </c>
      <c r="E16" s="27"/>
      <c r="F16" s="28"/>
      <c r="G16" s="29"/>
      <c r="H16" s="24"/>
      <c r="I16" s="25"/>
      <c r="J16" s="25"/>
      <c r="K16" s="26"/>
    </row>
    <row r="17" spans="1:11" ht="22.5" customHeight="1">
      <c r="A17" s="24">
        <v>71</v>
      </c>
      <c r="B17" s="25" t="s">
        <v>273</v>
      </c>
      <c r="C17" s="25" t="s">
        <v>34</v>
      </c>
      <c r="D17" s="26">
        <v>2002</v>
      </c>
      <c r="E17" s="27"/>
      <c r="F17" s="28"/>
      <c r="G17" s="29"/>
      <c r="H17" s="24"/>
      <c r="I17" s="25"/>
      <c r="J17" s="25"/>
      <c r="K17" s="26"/>
    </row>
    <row r="18" spans="1:11" ht="22.5" customHeight="1">
      <c r="A18" s="24">
        <v>76</v>
      </c>
      <c r="B18" s="25" t="s">
        <v>274</v>
      </c>
      <c r="C18" s="25" t="s">
        <v>34</v>
      </c>
      <c r="D18" s="26">
        <v>2003</v>
      </c>
      <c r="E18" s="27"/>
      <c r="F18" s="28"/>
      <c r="G18" s="29"/>
      <c r="H18" s="24"/>
      <c r="I18" s="25"/>
      <c r="J18" s="25"/>
      <c r="K18" s="26"/>
    </row>
    <row r="19" spans="1:11" ht="22.5" customHeight="1">
      <c r="A19" s="24">
        <v>81</v>
      </c>
      <c r="B19" s="25" t="s">
        <v>275</v>
      </c>
      <c r="C19" s="25" t="s">
        <v>177</v>
      </c>
      <c r="D19" s="26">
        <v>2002</v>
      </c>
      <c r="E19" s="27"/>
      <c r="F19" s="28"/>
      <c r="G19" s="29"/>
      <c r="H19" s="24"/>
      <c r="I19" s="25"/>
      <c r="J19" s="25"/>
      <c r="K19" s="26"/>
    </row>
    <row r="20" spans="1:11" ht="22.5" customHeight="1">
      <c r="A20" s="24">
        <v>83</v>
      </c>
      <c r="B20" s="25" t="s">
        <v>276</v>
      </c>
      <c r="C20" s="25" t="s">
        <v>189</v>
      </c>
      <c r="D20" s="26">
        <v>2002</v>
      </c>
      <c r="E20" s="27"/>
      <c r="F20" s="28"/>
      <c r="G20" s="29"/>
      <c r="H20" s="24"/>
      <c r="I20" s="25"/>
      <c r="J20" s="25"/>
      <c r="K20" s="26"/>
    </row>
    <row r="21" spans="1:11" ht="22.5" customHeight="1">
      <c r="A21" s="24">
        <v>103</v>
      </c>
      <c r="B21" s="25" t="s">
        <v>277</v>
      </c>
      <c r="C21" s="25" t="s">
        <v>93</v>
      </c>
      <c r="D21" s="26">
        <v>2003</v>
      </c>
      <c r="E21" s="27"/>
      <c r="F21" s="28"/>
      <c r="G21" s="29"/>
      <c r="H21" s="24"/>
      <c r="I21" s="25"/>
      <c r="J21" s="25"/>
      <c r="K21" s="26"/>
    </row>
    <row r="22" spans="1:11" ht="22.5" customHeight="1">
      <c r="A22" s="24">
        <v>106</v>
      </c>
      <c r="B22" s="25" t="s">
        <v>278</v>
      </c>
      <c r="C22" s="25" t="s">
        <v>186</v>
      </c>
      <c r="D22" s="26">
        <v>2003</v>
      </c>
      <c r="E22" s="27"/>
      <c r="F22" s="28"/>
      <c r="G22" s="29"/>
      <c r="H22" s="24"/>
      <c r="I22" s="25"/>
      <c r="J22" s="25"/>
      <c r="K22" s="26"/>
    </row>
    <row r="23" spans="1:11" ht="22.5" customHeight="1">
      <c r="A23" s="24">
        <v>137</v>
      </c>
      <c r="B23" s="25" t="s">
        <v>279</v>
      </c>
      <c r="C23" s="25" t="s">
        <v>34</v>
      </c>
      <c r="D23" s="26">
        <v>2002</v>
      </c>
      <c r="E23" s="27"/>
      <c r="F23" s="28"/>
      <c r="G23" s="29"/>
      <c r="H23" s="24"/>
      <c r="I23" s="25"/>
      <c r="J23" s="25"/>
      <c r="K23" s="26"/>
    </row>
    <row r="24" spans="1:11" ht="24.75" customHeight="1">
      <c r="A24" s="24">
        <v>143</v>
      </c>
      <c r="B24" s="25" t="s">
        <v>280</v>
      </c>
      <c r="C24" s="25" t="s">
        <v>34</v>
      </c>
      <c r="D24" s="26">
        <v>2002</v>
      </c>
      <c r="E24" s="27"/>
      <c r="F24" s="28"/>
      <c r="G24" s="32"/>
      <c r="H24" s="24"/>
      <c r="I24" s="25"/>
      <c r="J24" s="25"/>
      <c r="K24" s="26"/>
    </row>
    <row r="25" spans="1:11" ht="24.75" customHeight="1">
      <c r="A25" s="42" t="s">
        <v>241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ht="9.75" customHeight="1"/>
    <row r="27" spans="1:11" ht="17.25" customHeight="1">
      <c r="A27" s="18" t="s">
        <v>74</v>
      </c>
      <c r="B27" s="19" t="s">
        <v>75</v>
      </c>
      <c r="C27" s="19" t="s">
        <v>76</v>
      </c>
      <c r="D27" s="20" t="s">
        <v>4</v>
      </c>
      <c r="E27" s="21"/>
      <c r="F27" s="22"/>
      <c r="G27" s="23"/>
      <c r="H27" s="18" t="s">
        <v>74</v>
      </c>
      <c r="I27" s="19" t="s">
        <v>75</v>
      </c>
      <c r="J27" s="19" t="s">
        <v>76</v>
      </c>
      <c r="K27" s="20" t="s">
        <v>4</v>
      </c>
    </row>
    <row r="28" spans="1:11" ht="22.5" customHeight="1">
      <c r="A28" s="24">
        <v>3</v>
      </c>
      <c r="B28" s="25" t="s">
        <v>112</v>
      </c>
      <c r="C28" s="25" t="s">
        <v>113</v>
      </c>
      <c r="D28" s="26">
        <v>9</v>
      </c>
      <c r="E28" s="27"/>
      <c r="F28" s="28"/>
      <c r="G28" s="29"/>
      <c r="H28" s="24">
        <v>4</v>
      </c>
      <c r="I28" s="25" t="s">
        <v>114</v>
      </c>
      <c r="J28" s="25" t="s">
        <v>115</v>
      </c>
      <c r="K28" s="26">
        <v>9</v>
      </c>
    </row>
    <row r="29" spans="1:11" ht="22.5" customHeight="1">
      <c r="A29" s="24"/>
      <c r="B29" s="25"/>
      <c r="C29" s="25"/>
      <c r="D29" s="26"/>
      <c r="E29" s="27"/>
      <c r="F29" s="28"/>
      <c r="G29" s="29"/>
      <c r="H29" s="24"/>
      <c r="I29" s="25"/>
      <c r="J29" s="25"/>
      <c r="K29" s="26"/>
    </row>
    <row r="30" spans="1:11" ht="22.5" customHeight="1">
      <c r="A30" s="24"/>
      <c r="B30" s="25"/>
      <c r="C30" s="25"/>
      <c r="D30" s="26"/>
      <c r="E30" s="27"/>
      <c r="F30" s="28"/>
      <c r="G30" s="29"/>
      <c r="H30" s="24"/>
      <c r="I30" s="25"/>
      <c r="J30" s="25"/>
      <c r="K30" s="26"/>
    </row>
    <row r="31" spans="1:11" ht="22.5" customHeight="1">
      <c r="A31" s="24"/>
      <c r="B31" s="25"/>
      <c r="C31" s="25"/>
      <c r="D31" s="26"/>
      <c r="E31" s="27"/>
      <c r="F31" s="28"/>
      <c r="G31" s="29"/>
      <c r="H31" s="24"/>
      <c r="I31" s="25"/>
      <c r="J31" s="25"/>
      <c r="K31" s="26"/>
    </row>
    <row r="32" spans="1:11" ht="22.5" customHeight="1">
      <c r="A32" s="24"/>
      <c r="B32" s="25"/>
      <c r="C32" s="25"/>
      <c r="D32" s="26"/>
      <c r="E32" s="27"/>
      <c r="F32" s="28"/>
      <c r="G32" s="29"/>
      <c r="H32" s="24"/>
      <c r="I32" s="25"/>
      <c r="J32" s="25"/>
      <c r="K32" s="26"/>
    </row>
    <row r="33" spans="1:11" ht="22.5" customHeight="1">
      <c r="A33" s="24"/>
      <c r="B33" s="25"/>
      <c r="C33" s="25"/>
      <c r="D33" s="26"/>
      <c r="E33" s="27"/>
      <c r="F33" s="28"/>
      <c r="G33" s="29"/>
      <c r="H33" s="24"/>
      <c r="I33" s="25"/>
      <c r="J33" s="25"/>
      <c r="K33" s="26"/>
    </row>
    <row r="34" spans="1:11" ht="22.5" customHeight="1">
      <c r="A34" s="24"/>
      <c r="B34" s="25"/>
      <c r="C34" s="25"/>
      <c r="D34" s="26"/>
      <c r="E34" s="27"/>
      <c r="F34" s="28"/>
      <c r="G34" s="29"/>
      <c r="H34" s="24"/>
      <c r="I34" s="25"/>
      <c r="J34" s="25"/>
      <c r="K34" s="26"/>
    </row>
    <row r="35" spans="1:11" ht="22.5" customHeight="1">
      <c r="A35" s="24"/>
      <c r="B35" s="25"/>
      <c r="C35" s="25"/>
      <c r="D35" s="26"/>
      <c r="E35" s="27"/>
      <c r="F35" s="28"/>
      <c r="G35" s="29"/>
      <c r="H35" s="24"/>
      <c r="I35" s="25"/>
      <c r="J35" s="25"/>
      <c r="K35" s="26"/>
    </row>
    <row r="36" spans="1:11" ht="22.5" customHeight="1">
      <c r="A36" s="24"/>
      <c r="B36" s="25"/>
      <c r="C36" s="25"/>
      <c r="D36" s="26"/>
      <c r="E36" s="27"/>
      <c r="F36" s="28"/>
      <c r="G36" s="29"/>
      <c r="H36" s="24"/>
      <c r="I36" s="25"/>
      <c r="J36" s="25"/>
      <c r="K36" s="26"/>
    </row>
    <row r="37" spans="1:11" ht="22.5" customHeight="1">
      <c r="A37" s="24"/>
      <c r="B37" s="25"/>
      <c r="C37" s="25"/>
      <c r="D37" s="26"/>
      <c r="E37" s="27"/>
      <c r="F37" s="28"/>
      <c r="G37" s="29"/>
      <c r="H37" s="24"/>
      <c r="I37" s="25"/>
      <c r="J37" s="25"/>
      <c r="K37" s="26"/>
    </row>
    <row r="38" spans="1:11" ht="22.5" customHeight="1">
      <c r="A38" s="24"/>
      <c r="B38" s="25"/>
      <c r="C38" s="25"/>
      <c r="D38" s="26"/>
      <c r="E38" s="27"/>
      <c r="F38" s="28"/>
      <c r="G38" s="29"/>
      <c r="H38" s="24"/>
      <c r="I38" s="25"/>
      <c r="J38" s="25"/>
      <c r="K38" s="26"/>
    </row>
    <row r="39" spans="1:11" ht="22.5" customHeight="1">
      <c r="A39" s="24"/>
      <c r="B39" s="25"/>
      <c r="C39" s="25"/>
      <c r="D39" s="26"/>
      <c r="E39" s="27"/>
      <c r="F39" s="28"/>
      <c r="G39" s="29"/>
      <c r="H39" s="24"/>
      <c r="I39" s="25"/>
      <c r="J39" s="25"/>
      <c r="K39" s="26"/>
    </row>
    <row r="40" spans="1:11" ht="22.5" customHeight="1">
      <c r="A40" s="24"/>
      <c r="B40" s="25"/>
      <c r="C40" s="25"/>
      <c r="D40" s="26"/>
      <c r="E40" s="27"/>
      <c r="F40" s="28"/>
      <c r="G40" s="29"/>
      <c r="H40" s="24"/>
      <c r="I40" s="25"/>
      <c r="J40" s="25"/>
      <c r="K40" s="26"/>
    </row>
    <row r="41" spans="1:11" ht="22.5" customHeight="1">
      <c r="A41" s="24"/>
      <c r="B41" s="25"/>
      <c r="C41" s="25"/>
      <c r="D41" s="26"/>
      <c r="E41" s="27"/>
      <c r="F41" s="28"/>
      <c r="G41" s="29"/>
      <c r="H41" s="24"/>
      <c r="I41" s="25"/>
      <c r="J41" s="25"/>
      <c r="K41" s="26"/>
    </row>
    <row r="42" spans="1:11" ht="22.5" customHeight="1">
      <c r="A42" s="24"/>
      <c r="B42" s="25"/>
      <c r="C42" s="25"/>
      <c r="D42" s="26"/>
      <c r="E42" s="27"/>
      <c r="F42" s="28"/>
      <c r="G42" s="29"/>
      <c r="H42" s="24"/>
      <c r="I42" s="25"/>
      <c r="J42" s="25"/>
      <c r="K42" s="26"/>
    </row>
    <row r="43" spans="1:11" ht="22.5" customHeight="1">
      <c r="A43" s="24"/>
      <c r="B43" s="25"/>
      <c r="C43" s="25"/>
      <c r="D43" s="26"/>
      <c r="E43" s="27"/>
      <c r="F43" s="28"/>
      <c r="G43" s="29"/>
      <c r="H43" s="24"/>
      <c r="I43" s="25"/>
      <c r="J43" s="25"/>
      <c r="K43" s="26"/>
    </row>
    <row r="44" spans="1:11" ht="22.5" customHeight="1">
      <c r="A44" s="24"/>
      <c r="B44" s="25"/>
      <c r="C44" s="25"/>
      <c r="D44" s="26"/>
      <c r="E44" s="27"/>
      <c r="F44" s="28"/>
      <c r="G44" s="29"/>
      <c r="H44" s="24"/>
      <c r="I44" s="25"/>
      <c r="J44" s="25"/>
      <c r="K44" s="26"/>
    </row>
    <row r="45" spans="1:11" ht="22.5" customHeight="1">
      <c r="A45" s="24"/>
      <c r="B45" s="25"/>
      <c r="C45" s="25"/>
      <c r="D45" s="26"/>
      <c r="E45" s="27"/>
      <c r="F45" s="28"/>
      <c r="G45" s="29"/>
      <c r="H45" s="24"/>
      <c r="I45" s="25"/>
      <c r="J45" s="25"/>
      <c r="K45" s="26"/>
    </row>
    <row r="46" spans="1:11" ht="22.5" customHeight="1">
      <c r="A46" s="24"/>
      <c r="B46" s="25"/>
      <c r="C46" s="25"/>
      <c r="D46" s="26"/>
      <c r="E46" s="27"/>
      <c r="F46" s="28"/>
      <c r="G46" s="29"/>
      <c r="H46" s="24"/>
      <c r="I46" s="25"/>
      <c r="J46" s="25"/>
      <c r="K46" s="26"/>
    </row>
    <row r="47" spans="1:11" ht="22.5" customHeight="1">
      <c r="A47" s="24"/>
      <c r="B47" s="25"/>
      <c r="C47" s="25"/>
      <c r="D47" s="26"/>
      <c r="E47" s="27"/>
      <c r="F47" s="28"/>
      <c r="G47" s="29"/>
      <c r="H47" s="24"/>
      <c r="I47" s="25"/>
      <c r="J47" s="25"/>
      <c r="K47" s="26"/>
    </row>
    <row r="48" spans="1:11" ht="22.5" customHeight="1">
      <c r="A48" s="33">
        <v>999</v>
      </c>
      <c r="B48" s="34" t="s">
        <v>116</v>
      </c>
      <c r="C48" s="34" t="s">
        <v>117</v>
      </c>
      <c r="D48" s="35" t="s">
        <v>118</v>
      </c>
      <c r="E48" s="27"/>
      <c r="F48" s="28"/>
      <c r="G48" s="32"/>
      <c r="H48" s="33">
        <v>999</v>
      </c>
      <c r="I48" s="34" t="s">
        <v>119</v>
      </c>
      <c r="J48" s="34" t="s">
        <v>120</v>
      </c>
      <c r="K48" s="35" t="s">
        <v>121</v>
      </c>
    </row>
  </sheetData>
  <sheetProtection/>
  <mergeCells count="2">
    <mergeCell ref="A1:K1"/>
    <mergeCell ref="A25:K25"/>
  </mergeCells>
  <printOptions/>
  <pageMargins left="0.39375" right="0.39375" top="0.39375" bottom="0.5902777777777778" header="0.5118055555555556" footer="0.5118055555555556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7.125" style="0" customWidth="1"/>
    <col min="2" max="2" width="30.75390625" style="0" customWidth="1"/>
    <col min="3" max="3" width="19.625" style="0" customWidth="1"/>
    <col min="4" max="4" width="11.875" style="0" customWidth="1"/>
    <col min="5" max="5" width="2.00390625" style="0" customWidth="1"/>
    <col min="6" max="6" width="2.25390625" style="0" customWidth="1"/>
    <col min="7" max="7" width="0" style="0" hidden="1" customWidth="1"/>
    <col min="8" max="8" width="6.125" style="0" customWidth="1"/>
    <col min="9" max="9" width="30.625" style="0" customWidth="1"/>
    <col min="10" max="10" width="18.125" style="0" customWidth="1"/>
    <col min="11" max="11" width="11.875" style="0" customWidth="1"/>
  </cols>
  <sheetData>
    <row r="1" spans="1:13" ht="20.25" customHeight="1">
      <c r="A1" s="42" t="s">
        <v>281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7"/>
      <c r="M1" s="17"/>
    </row>
    <row r="2" spans="1:13" ht="8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1" ht="12.75">
      <c r="A3" s="18" t="s">
        <v>74</v>
      </c>
      <c r="B3" s="19" t="s">
        <v>75</v>
      </c>
      <c r="C3" s="19" t="s">
        <v>76</v>
      </c>
      <c r="D3" s="20" t="s">
        <v>4</v>
      </c>
      <c r="E3" s="21"/>
      <c r="F3" s="22"/>
      <c r="G3" s="23"/>
      <c r="H3" s="18" t="s">
        <v>74</v>
      </c>
      <c r="I3" s="19" t="s">
        <v>75</v>
      </c>
      <c r="J3" s="19" t="s">
        <v>76</v>
      </c>
      <c r="K3" s="20" t="s">
        <v>4</v>
      </c>
    </row>
    <row r="4" spans="1:11" ht="22.5" customHeight="1">
      <c r="A4" s="24">
        <v>385</v>
      </c>
      <c r="B4" s="25" t="s">
        <v>282</v>
      </c>
      <c r="C4" s="25" t="s">
        <v>34</v>
      </c>
      <c r="D4" s="26">
        <v>2004</v>
      </c>
      <c r="E4" s="27"/>
      <c r="F4" s="28"/>
      <c r="G4" s="29"/>
      <c r="H4" s="24"/>
      <c r="I4" s="25"/>
      <c r="J4" s="25"/>
      <c r="K4" s="26"/>
    </row>
    <row r="5" spans="1:11" ht="22.5" customHeight="1">
      <c r="A5" s="24">
        <v>404</v>
      </c>
      <c r="B5" s="25" t="s">
        <v>70</v>
      </c>
      <c r="C5" s="25" t="s">
        <v>34</v>
      </c>
      <c r="D5" s="36">
        <v>2003</v>
      </c>
      <c r="E5" s="27"/>
      <c r="F5" s="28"/>
      <c r="G5" s="29"/>
      <c r="H5" s="24"/>
      <c r="I5" s="25"/>
      <c r="J5" s="25"/>
      <c r="K5" s="26"/>
    </row>
    <row r="6" spans="1:11" ht="22.5" customHeight="1">
      <c r="A6" s="24">
        <v>49</v>
      </c>
      <c r="B6" s="25" t="s">
        <v>283</v>
      </c>
      <c r="C6" s="25" t="s">
        <v>95</v>
      </c>
      <c r="D6" s="26">
        <v>2004</v>
      </c>
      <c r="E6" s="27"/>
      <c r="F6" s="28"/>
      <c r="G6" s="29"/>
      <c r="H6" s="24"/>
      <c r="I6" s="25"/>
      <c r="J6" s="25"/>
      <c r="K6" s="26"/>
    </row>
    <row r="7" spans="1:11" ht="22.5" customHeight="1">
      <c r="A7" s="24">
        <v>122</v>
      </c>
      <c r="B7" s="25" t="s">
        <v>284</v>
      </c>
      <c r="C7" s="25" t="s">
        <v>107</v>
      </c>
      <c r="D7" s="26">
        <v>2004</v>
      </c>
      <c r="E7" s="27"/>
      <c r="F7" s="28"/>
      <c r="G7" s="29"/>
      <c r="H7" s="24"/>
      <c r="I7" s="25"/>
      <c r="J7" s="25"/>
      <c r="K7" s="26"/>
    </row>
    <row r="8" spans="1:11" ht="22.5" customHeight="1">
      <c r="A8" s="24">
        <v>136</v>
      </c>
      <c r="B8" s="25" t="s">
        <v>285</v>
      </c>
      <c r="C8" s="25" t="s">
        <v>186</v>
      </c>
      <c r="D8" s="26">
        <v>2004</v>
      </c>
      <c r="E8" s="27"/>
      <c r="F8" s="28"/>
      <c r="G8" s="29"/>
      <c r="H8" s="24"/>
      <c r="I8" s="25"/>
      <c r="J8" s="25"/>
      <c r="K8" s="26"/>
    </row>
    <row r="9" spans="1:11" ht="22.5" customHeight="1">
      <c r="A9" s="24">
        <v>151</v>
      </c>
      <c r="B9" s="25" t="s">
        <v>286</v>
      </c>
      <c r="C9" s="25" t="s">
        <v>34</v>
      </c>
      <c r="D9" s="26">
        <v>2004</v>
      </c>
      <c r="E9" s="27"/>
      <c r="F9" s="28"/>
      <c r="G9" s="29"/>
      <c r="H9" s="24"/>
      <c r="I9" s="25"/>
      <c r="J9" s="25"/>
      <c r="K9" s="26"/>
    </row>
    <row r="10" spans="1:11" ht="22.5" customHeight="1">
      <c r="A10" s="24">
        <v>175</v>
      </c>
      <c r="B10" s="25" t="s">
        <v>287</v>
      </c>
      <c r="C10" s="25" t="s">
        <v>34</v>
      </c>
      <c r="D10" s="26">
        <v>2004</v>
      </c>
      <c r="E10" s="27"/>
      <c r="F10" s="28"/>
      <c r="G10" s="29"/>
      <c r="H10" s="24"/>
      <c r="I10" s="25"/>
      <c r="J10" s="25"/>
      <c r="K10" s="26"/>
    </row>
    <row r="11" spans="1:11" ht="22.5" customHeight="1">
      <c r="A11" s="24">
        <v>179</v>
      </c>
      <c r="B11" s="25" t="s">
        <v>288</v>
      </c>
      <c r="C11" s="25" t="s">
        <v>34</v>
      </c>
      <c r="D11" s="26">
        <v>2004</v>
      </c>
      <c r="E11" s="27"/>
      <c r="F11" s="28"/>
      <c r="G11" s="29"/>
      <c r="H11" s="24"/>
      <c r="I11" s="25"/>
      <c r="J11" s="25"/>
      <c r="K11" s="26"/>
    </row>
    <row r="12" spans="1:11" ht="22.5" customHeight="1">
      <c r="A12" s="24">
        <v>190</v>
      </c>
      <c r="B12" s="25" t="s">
        <v>289</v>
      </c>
      <c r="C12" s="25" t="s">
        <v>189</v>
      </c>
      <c r="D12" s="26">
        <v>2004</v>
      </c>
      <c r="E12" s="27"/>
      <c r="F12" s="28"/>
      <c r="G12" s="29"/>
      <c r="H12" s="24"/>
      <c r="I12" s="25"/>
      <c r="J12" s="25"/>
      <c r="K12" s="26"/>
    </row>
    <row r="13" spans="1:11" ht="22.5" customHeight="1">
      <c r="A13" s="24">
        <v>191</v>
      </c>
      <c r="B13" s="25" t="s">
        <v>290</v>
      </c>
      <c r="C13" s="25" t="s">
        <v>107</v>
      </c>
      <c r="D13" s="26">
        <v>2004</v>
      </c>
      <c r="E13" s="27"/>
      <c r="F13" s="28"/>
      <c r="G13" s="29"/>
      <c r="H13" s="24"/>
      <c r="I13" s="25"/>
      <c r="J13" s="25"/>
      <c r="K13" s="26"/>
    </row>
    <row r="14" spans="1:11" ht="22.5" customHeight="1">
      <c r="A14" s="24">
        <v>192</v>
      </c>
      <c r="B14" s="25" t="s">
        <v>291</v>
      </c>
      <c r="C14" s="25" t="s">
        <v>292</v>
      </c>
      <c r="D14" s="26">
        <v>2004</v>
      </c>
      <c r="E14" s="27"/>
      <c r="F14" s="28"/>
      <c r="G14" s="29"/>
      <c r="H14" s="24"/>
      <c r="I14" s="25"/>
      <c r="J14" s="25"/>
      <c r="K14" s="26"/>
    </row>
    <row r="15" spans="1:11" ht="22.5" customHeight="1">
      <c r="A15" s="24">
        <v>199</v>
      </c>
      <c r="B15" s="25" t="s">
        <v>293</v>
      </c>
      <c r="C15" s="25" t="s">
        <v>294</v>
      </c>
      <c r="D15" s="26">
        <v>2004</v>
      </c>
      <c r="E15" s="27"/>
      <c r="F15" s="28"/>
      <c r="G15" s="29"/>
      <c r="H15" s="24"/>
      <c r="I15" s="25"/>
      <c r="J15" s="25"/>
      <c r="K15" s="26"/>
    </row>
    <row r="16" spans="1:11" ht="22.5" customHeight="1">
      <c r="A16" s="24">
        <v>202</v>
      </c>
      <c r="B16" s="25" t="s">
        <v>295</v>
      </c>
      <c r="C16" s="25" t="s">
        <v>34</v>
      </c>
      <c r="D16" s="26">
        <v>2004</v>
      </c>
      <c r="E16" s="27"/>
      <c r="F16" s="28"/>
      <c r="G16" s="29"/>
      <c r="H16" s="24"/>
      <c r="I16" s="25"/>
      <c r="J16" s="25"/>
      <c r="K16" s="26"/>
    </row>
    <row r="17" spans="1:11" ht="22.5" customHeight="1">
      <c r="A17" s="24">
        <v>203</v>
      </c>
      <c r="B17" s="25" t="s">
        <v>296</v>
      </c>
      <c r="C17" s="25" t="s">
        <v>34</v>
      </c>
      <c r="D17" s="26">
        <v>2004</v>
      </c>
      <c r="E17" s="27"/>
      <c r="F17" s="28"/>
      <c r="G17" s="29"/>
      <c r="H17" s="24"/>
      <c r="I17" s="25"/>
      <c r="J17" s="25"/>
      <c r="K17" s="26"/>
    </row>
    <row r="18" spans="1:11" ht="22.5" customHeight="1">
      <c r="A18" s="24">
        <v>205</v>
      </c>
      <c r="B18" s="25" t="s">
        <v>297</v>
      </c>
      <c r="C18" s="25" t="s">
        <v>298</v>
      </c>
      <c r="D18" s="26">
        <v>2004</v>
      </c>
      <c r="E18" s="27"/>
      <c r="F18" s="28"/>
      <c r="G18" s="29"/>
      <c r="H18" s="24"/>
      <c r="I18" s="25"/>
      <c r="J18" s="25"/>
      <c r="K18" s="26"/>
    </row>
    <row r="19" spans="1:11" ht="22.5" customHeight="1">
      <c r="A19" s="24">
        <v>207</v>
      </c>
      <c r="B19" s="25" t="s">
        <v>299</v>
      </c>
      <c r="C19" s="25" t="s">
        <v>34</v>
      </c>
      <c r="D19" s="26">
        <v>2004</v>
      </c>
      <c r="E19" s="27"/>
      <c r="F19" s="28"/>
      <c r="G19" s="29"/>
      <c r="H19" s="24"/>
      <c r="I19" s="25"/>
      <c r="J19" s="25"/>
      <c r="K19" s="26"/>
    </row>
    <row r="20" spans="1:11" ht="22.5" customHeight="1">
      <c r="A20" s="24">
        <v>211</v>
      </c>
      <c r="B20" s="25" t="s">
        <v>300</v>
      </c>
      <c r="C20" s="25" t="s">
        <v>107</v>
      </c>
      <c r="D20" s="26">
        <v>2004</v>
      </c>
      <c r="E20" s="27"/>
      <c r="F20" s="28"/>
      <c r="G20" s="29"/>
      <c r="H20" s="24"/>
      <c r="I20" s="25"/>
      <c r="J20" s="25"/>
      <c r="K20" s="26"/>
    </row>
    <row r="21" spans="1:11" ht="22.5" customHeight="1">
      <c r="A21" s="24">
        <v>215</v>
      </c>
      <c r="B21" s="25" t="s">
        <v>301</v>
      </c>
      <c r="C21" s="25" t="s">
        <v>302</v>
      </c>
      <c r="D21" s="26">
        <v>2004</v>
      </c>
      <c r="E21" s="27"/>
      <c r="F21" s="28"/>
      <c r="G21" s="29"/>
      <c r="H21" s="24"/>
      <c r="I21" s="25"/>
      <c r="J21" s="25"/>
      <c r="K21" s="26"/>
    </row>
    <row r="22" spans="1:11" ht="22.5" customHeight="1">
      <c r="A22" s="24">
        <v>217</v>
      </c>
      <c r="B22" s="25" t="s">
        <v>303</v>
      </c>
      <c r="C22" s="25" t="s">
        <v>304</v>
      </c>
      <c r="D22" s="26">
        <v>2004</v>
      </c>
      <c r="E22" s="27"/>
      <c r="F22" s="28"/>
      <c r="G22" s="29"/>
      <c r="H22" s="24"/>
      <c r="I22" s="25"/>
      <c r="J22" s="25"/>
      <c r="K22" s="26"/>
    </row>
    <row r="23" spans="1:11" ht="22.5" customHeight="1">
      <c r="A23" s="24">
        <v>218</v>
      </c>
      <c r="B23" s="25" t="s">
        <v>305</v>
      </c>
      <c r="C23" s="25" t="s">
        <v>93</v>
      </c>
      <c r="D23" s="26">
        <v>2004</v>
      </c>
      <c r="E23" s="27"/>
      <c r="F23" s="28"/>
      <c r="G23" s="29"/>
      <c r="H23" s="24"/>
      <c r="I23" s="25"/>
      <c r="J23" s="25"/>
      <c r="K23" s="26"/>
    </row>
    <row r="24" spans="1:11" ht="24.75" customHeight="1">
      <c r="A24" s="24">
        <v>224</v>
      </c>
      <c r="B24" s="25" t="s">
        <v>306</v>
      </c>
      <c r="C24" s="25" t="s">
        <v>34</v>
      </c>
      <c r="D24" s="26">
        <v>2004</v>
      </c>
      <c r="E24" s="27"/>
      <c r="F24" s="28"/>
      <c r="G24" s="32"/>
      <c r="H24" s="33"/>
      <c r="I24" s="34"/>
      <c r="J24" s="34"/>
      <c r="K24" s="35"/>
    </row>
    <row r="25" spans="1:11" ht="22.5" customHeight="1">
      <c r="A25" s="42" t="s">
        <v>281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5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2.75" customHeight="1">
      <c r="A27" s="18" t="s">
        <v>74</v>
      </c>
      <c r="B27" s="19" t="s">
        <v>75</v>
      </c>
      <c r="C27" s="19" t="s">
        <v>76</v>
      </c>
      <c r="D27" s="20" t="s">
        <v>4</v>
      </c>
      <c r="E27" s="21"/>
      <c r="F27" s="22"/>
      <c r="G27" s="23"/>
      <c r="H27" s="18" t="s">
        <v>74</v>
      </c>
      <c r="I27" s="19" t="s">
        <v>75</v>
      </c>
      <c r="J27" s="19" t="s">
        <v>76</v>
      </c>
      <c r="K27" s="20" t="s">
        <v>4</v>
      </c>
    </row>
    <row r="28" spans="1:11" ht="24.75" customHeight="1">
      <c r="A28" s="24">
        <v>3</v>
      </c>
      <c r="B28" s="25" t="s">
        <v>112</v>
      </c>
      <c r="C28" s="25" t="s">
        <v>113</v>
      </c>
      <c r="D28" s="26">
        <v>9</v>
      </c>
      <c r="E28" s="27"/>
      <c r="F28" s="28"/>
      <c r="G28" s="29"/>
      <c r="H28" s="24">
        <v>4</v>
      </c>
      <c r="I28" s="25" t="s">
        <v>114</v>
      </c>
      <c r="J28" s="25" t="s">
        <v>115</v>
      </c>
      <c r="K28" s="26">
        <v>9</v>
      </c>
    </row>
    <row r="29" spans="1:11" ht="22.5" customHeight="1">
      <c r="A29" s="24"/>
      <c r="B29" s="25"/>
      <c r="C29" s="25"/>
      <c r="D29" s="26"/>
      <c r="E29" s="27"/>
      <c r="F29" s="28"/>
      <c r="G29" s="29"/>
      <c r="H29" s="24"/>
      <c r="I29" s="25"/>
      <c r="J29" s="25"/>
      <c r="K29" s="26"/>
    </row>
    <row r="30" spans="1:11" ht="22.5" customHeight="1">
      <c r="A30" s="24"/>
      <c r="B30" s="25"/>
      <c r="C30" s="25"/>
      <c r="D30" s="26"/>
      <c r="E30" s="27"/>
      <c r="F30" s="28"/>
      <c r="G30" s="29"/>
      <c r="H30" s="24"/>
      <c r="I30" s="25"/>
      <c r="J30" s="25"/>
      <c r="K30" s="26"/>
    </row>
    <row r="31" spans="1:11" ht="22.5" customHeight="1">
      <c r="A31" s="24"/>
      <c r="B31" s="25"/>
      <c r="C31" s="25"/>
      <c r="D31" s="26"/>
      <c r="E31" s="27"/>
      <c r="F31" s="28"/>
      <c r="G31" s="29"/>
      <c r="H31" s="24"/>
      <c r="I31" s="25"/>
      <c r="J31" s="25"/>
      <c r="K31" s="26"/>
    </row>
    <row r="32" spans="1:11" ht="22.5" customHeight="1">
      <c r="A32" s="24"/>
      <c r="B32" s="25"/>
      <c r="C32" s="25"/>
      <c r="D32" s="26"/>
      <c r="E32" s="27"/>
      <c r="F32" s="28"/>
      <c r="G32" s="29"/>
      <c r="H32" s="24"/>
      <c r="I32" s="25"/>
      <c r="J32" s="25"/>
      <c r="K32" s="26"/>
    </row>
    <row r="33" spans="1:11" ht="22.5" customHeight="1">
      <c r="A33" s="24"/>
      <c r="B33" s="25"/>
      <c r="C33" s="25"/>
      <c r="D33" s="26"/>
      <c r="E33" s="27"/>
      <c r="F33" s="28"/>
      <c r="G33" s="29"/>
      <c r="H33" s="24"/>
      <c r="I33" s="25"/>
      <c r="J33" s="25"/>
      <c r="K33" s="26"/>
    </row>
    <row r="34" spans="1:11" ht="22.5" customHeight="1">
      <c r="A34" s="24"/>
      <c r="B34" s="25"/>
      <c r="C34" s="25"/>
      <c r="D34" s="26"/>
      <c r="E34" s="27"/>
      <c r="F34" s="28"/>
      <c r="G34" s="29"/>
      <c r="H34" s="24"/>
      <c r="I34" s="25"/>
      <c r="J34" s="25"/>
      <c r="K34" s="26"/>
    </row>
    <row r="35" spans="1:11" ht="22.5" customHeight="1">
      <c r="A35" s="24"/>
      <c r="B35" s="25"/>
      <c r="C35" s="25"/>
      <c r="D35" s="26"/>
      <c r="E35" s="27"/>
      <c r="F35" s="28"/>
      <c r="G35" s="29"/>
      <c r="H35" s="24"/>
      <c r="I35" s="25"/>
      <c r="J35" s="25"/>
      <c r="K35" s="26"/>
    </row>
    <row r="36" spans="1:11" ht="22.5" customHeight="1">
      <c r="A36" s="24"/>
      <c r="B36" s="25"/>
      <c r="C36" s="25"/>
      <c r="D36" s="26"/>
      <c r="E36" s="27"/>
      <c r="F36" s="28"/>
      <c r="G36" s="29"/>
      <c r="H36" s="24"/>
      <c r="I36" s="25"/>
      <c r="J36" s="25"/>
      <c r="K36" s="26"/>
    </row>
    <row r="37" spans="1:11" ht="22.5" customHeight="1">
      <c r="A37" s="24"/>
      <c r="B37" s="25"/>
      <c r="C37" s="25"/>
      <c r="D37" s="26"/>
      <c r="E37" s="27"/>
      <c r="F37" s="28"/>
      <c r="G37" s="29"/>
      <c r="H37" s="24"/>
      <c r="I37" s="25"/>
      <c r="J37" s="25"/>
      <c r="K37" s="26"/>
    </row>
    <row r="38" spans="1:11" ht="22.5" customHeight="1">
      <c r="A38" s="24"/>
      <c r="B38" s="25"/>
      <c r="C38" s="25"/>
      <c r="D38" s="26"/>
      <c r="E38" s="27"/>
      <c r="F38" s="28"/>
      <c r="G38" s="29"/>
      <c r="H38" s="24"/>
      <c r="I38" s="25"/>
      <c r="J38" s="25"/>
      <c r="K38" s="26"/>
    </row>
    <row r="39" spans="1:11" ht="22.5" customHeight="1">
      <c r="A39" s="24"/>
      <c r="B39" s="25"/>
      <c r="C39" s="25"/>
      <c r="D39" s="26"/>
      <c r="E39" s="27"/>
      <c r="F39" s="28"/>
      <c r="G39" s="29"/>
      <c r="H39" s="24"/>
      <c r="I39" s="25"/>
      <c r="J39" s="25"/>
      <c r="K39" s="26"/>
    </row>
    <row r="40" spans="1:11" ht="22.5" customHeight="1">
      <c r="A40" s="24"/>
      <c r="B40" s="25"/>
      <c r="C40" s="25"/>
      <c r="D40" s="26"/>
      <c r="E40" s="27"/>
      <c r="F40" s="28"/>
      <c r="G40" s="29"/>
      <c r="H40" s="24"/>
      <c r="I40" s="25"/>
      <c r="J40" s="25"/>
      <c r="K40" s="26"/>
    </row>
    <row r="41" spans="1:11" ht="22.5" customHeight="1">
      <c r="A41" s="24"/>
      <c r="B41" s="25"/>
      <c r="C41" s="25"/>
      <c r="D41" s="26"/>
      <c r="E41" s="27"/>
      <c r="F41" s="28"/>
      <c r="G41" s="29"/>
      <c r="H41" s="24"/>
      <c r="I41" s="25"/>
      <c r="J41" s="25"/>
      <c r="K41" s="26"/>
    </row>
    <row r="42" spans="1:11" ht="22.5" customHeight="1">
      <c r="A42" s="24"/>
      <c r="B42" s="25"/>
      <c r="C42" s="25"/>
      <c r="D42" s="26"/>
      <c r="E42" s="27"/>
      <c r="F42" s="28"/>
      <c r="G42" s="29"/>
      <c r="H42" s="24"/>
      <c r="I42" s="25"/>
      <c r="J42" s="25"/>
      <c r="K42" s="26"/>
    </row>
    <row r="43" spans="1:11" ht="22.5" customHeight="1">
      <c r="A43" s="24"/>
      <c r="B43" s="25"/>
      <c r="C43" s="25"/>
      <c r="D43" s="26"/>
      <c r="E43" s="27"/>
      <c r="F43" s="28"/>
      <c r="G43" s="29"/>
      <c r="H43" s="24"/>
      <c r="I43" s="25"/>
      <c r="J43" s="25"/>
      <c r="K43" s="26"/>
    </row>
    <row r="44" spans="1:11" ht="22.5" customHeight="1">
      <c r="A44" s="24"/>
      <c r="B44" s="25"/>
      <c r="C44" s="25"/>
      <c r="D44" s="26"/>
      <c r="E44" s="27"/>
      <c r="F44" s="28"/>
      <c r="G44" s="29"/>
      <c r="H44" s="24"/>
      <c r="I44" s="25"/>
      <c r="J44" s="25"/>
      <c r="K44" s="26"/>
    </row>
    <row r="45" spans="1:11" ht="22.5" customHeight="1">
      <c r="A45" s="24"/>
      <c r="B45" s="25"/>
      <c r="C45" s="25"/>
      <c r="D45" s="26"/>
      <c r="E45" s="27"/>
      <c r="F45" s="28"/>
      <c r="G45" s="29"/>
      <c r="H45" s="24"/>
      <c r="I45" s="25"/>
      <c r="J45" s="25"/>
      <c r="K45" s="26"/>
    </row>
    <row r="46" spans="1:11" ht="22.5" customHeight="1">
      <c r="A46" s="24"/>
      <c r="B46" s="25"/>
      <c r="C46" s="25"/>
      <c r="D46" s="26"/>
      <c r="E46" s="27"/>
      <c r="F46" s="28"/>
      <c r="G46" s="29"/>
      <c r="H46" s="24"/>
      <c r="I46" s="25"/>
      <c r="J46" s="25"/>
      <c r="K46" s="26"/>
    </row>
    <row r="47" spans="1:11" ht="22.5" customHeight="1">
      <c r="A47" s="24"/>
      <c r="B47" s="25"/>
      <c r="C47" s="25"/>
      <c r="D47" s="26"/>
      <c r="E47" s="27"/>
      <c r="F47" s="28"/>
      <c r="G47" s="29"/>
      <c r="H47" s="24"/>
      <c r="I47" s="25"/>
      <c r="J47" s="25"/>
      <c r="K47" s="26"/>
    </row>
    <row r="48" spans="1:11" ht="22.5" customHeight="1">
      <c r="A48" s="33">
        <v>999</v>
      </c>
      <c r="B48" s="34" t="s">
        <v>116</v>
      </c>
      <c r="C48" s="34" t="s">
        <v>117</v>
      </c>
      <c r="D48" s="35" t="s">
        <v>118</v>
      </c>
      <c r="E48" s="27"/>
      <c r="F48" s="28"/>
      <c r="G48" s="32"/>
      <c r="H48" s="33">
        <v>999</v>
      </c>
      <c r="I48" s="34" t="s">
        <v>119</v>
      </c>
      <c r="J48" s="34" t="s">
        <v>120</v>
      </c>
      <c r="K48" s="35" t="s">
        <v>121</v>
      </c>
    </row>
  </sheetData>
  <sheetProtection/>
  <mergeCells count="2">
    <mergeCell ref="A1:K1"/>
    <mergeCell ref="A25:K25"/>
  </mergeCells>
  <printOptions/>
  <pageMargins left="0.39375" right="0.39375" top="0.39375" bottom="0.59027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7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1.00390625" style="0" customWidth="1"/>
    <col min="2" max="2" width="4.375" style="0" customWidth="1"/>
    <col min="3" max="3" width="6.75390625" style="0" customWidth="1"/>
    <col min="4" max="4" width="17.125" style="0" customWidth="1"/>
    <col min="5" max="5" width="17.375" style="0" customWidth="1"/>
    <col min="6" max="6" width="11.25390625" style="0" customWidth="1"/>
    <col min="7" max="7" width="10.875" style="0" customWidth="1"/>
    <col min="8" max="8" width="3.625" style="0" customWidth="1"/>
    <col min="9" max="9" width="11.375" style="0" customWidth="1"/>
    <col min="10" max="10" width="11.25390625" style="0" customWidth="1"/>
    <col min="11" max="11" width="11.375" style="0" customWidth="1"/>
  </cols>
  <sheetData>
    <row r="1" ht="9" customHeight="1"/>
    <row r="2" spans="1:10" ht="33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9" t="str">
        <f>'Prez_ B'!A1:K1</f>
        <v>Kategorie B - kluci narození 1998-1999 - 7,8km, start 12:30</v>
      </c>
      <c r="B4" s="39"/>
      <c r="C4" s="39"/>
      <c r="D4" s="39"/>
      <c r="E4" s="39"/>
      <c r="F4" s="39"/>
      <c r="G4" s="39"/>
      <c r="H4" s="2"/>
      <c r="I4" s="40">
        <v>40307</v>
      </c>
      <c r="J4" s="40"/>
    </row>
    <row r="6" spans="2:10" ht="12.75"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5" t="s">
        <v>5</v>
      </c>
      <c r="H6" s="41" t="s">
        <v>6</v>
      </c>
      <c r="I6" s="41"/>
      <c r="J6" s="5" t="s">
        <v>7</v>
      </c>
    </row>
    <row r="7" spans="2:10" ht="12.75">
      <c r="B7" s="6" t="s">
        <v>8</v>
      </c>
      <c r="C7" s="1">
        <f>'Prez_ B'!A9</f>
        <v>2</v>
      </c>
      <c r="D7" t="str">
        <f>'Prez_ B'!B9</f>
        <v>MOSINGER Petr</v>
      </c>
      <c r="E7" t="str">
        <f>'Prez_ B'!C9</f>
        <v>Jince</v>
      </c>
      <c r="F7" s="1">
        <f>'Prez_ B'!D9</f>
        <v>1998</v>
      </c>
      <c r="G7" s="7">
        <v>0.013564814814814816</v>
      </c>
      <c r="H7" s="8" t="s">
        <v>9</v>
      </c>
      <c r="I7" s="9">
        <f aca="true" t="shared" si="0" ref="I7:I33">G7-konst_2</f>
        <v>0</v>
      </c>
      <c r="J7" s="10">
        <f aca="true" t="shared" si="1" ref="J7:J33">7.8/((MINUTE(G7)*60+SECOND(G7))/3600)</f>
        <v>23.959044368600683</v>
      </c>
    </row>
    <row r="8" spans="2:10" ht="12.75">
      <c r="B8" s="6" t="s">
        <v>10</v>
      </c>
      <c r="C8" s="1">
        <f>'Prez_ B'!A14</f>
        <v>29</v>
      </c>
      <c r="D8" t="str">
        <f>'Prez_ B'!B14</f>
        <v>MUSIL Filip</v>
      </c>
      <c r="E8" t="str">
        <f>'Prez_ B'!C14</f>
        <v>Vsetín</v>
      </c>
      <c r="F8" s="1">
        <f>'Prez_ B'!D14</f>
        <v>1998</v>
      </c>
      <c r="G8" s="7">
        <v>0.014050925925925927</v>
      </c>
      <c r="H8" s="8" t="s">
        <v>9</v>
      </c>
      <c r="I8" s="9">
        <f t="shared" si="0"/>
        <v>0.00048611111111111077</v>
      </c>
      <c r="J8" s="10">
        <f t="shared" si="1"/>
        <v>23.13014827018122</v>
      </c>
    </row>
    <row r="9" spans="2:11" ht="12.75">
      <c r="B9" s="6" t="s">
        <v>11</v>
      </c>
      <c r="C9" s="1">
        <f>'Prez_ B'!A15</f>
        <v>30</v>
      </c>
      <c r="D9" t="str">
        <f>'Prez_ B'!B15</f>
        <v>ANDĚL Jan</v>
      </c>
      <c r="E9" t="str">
        <f>'Prez_ B'!C15</f>
        <v>Vsetín</v>
      </c>
      <c r="F9" s="1">
        <f>'Prez_ B'!D15</f>
        <v>1999</v>
      </c>
      <c r="G9" s="7">
        <v>0.014120370370370368</v>
      </c>
      <c r="H9" s="8" t="s">
        <v>9</v>
      </c>
      <c r="I9" s="9">
        <f t="shared" si="0"/>
        <v>0.0005555555555555522</v>
      </c>
      <c r="J9" s="10">
        <f t="shared" si="1"/>
        <v>23.01639344262295</v>
      </c>
      <c r="K9" t="s">
        <v>12</v>
      </c>
    </row>
    <row r="10" spans="2:10" ht="12.75">
      <c r="B10" s="6" t="s">
        <v>13</v>
      </c>
      <c r="C10" s="1">
        <f>'Prez_ B'!A13</f>
        <v>17</v>
      </c>
      <c r="D10" t="str">
        <f>'Prez_ B'!B13</f>
        <v>SOLAŘ Kryštof</v>
      </c>
      <c r="E10" t="str">
        <f>'Prez_ B'!C13</f>
        <v>Vsetín</v>
      </c>
      <c r="F10" s="1">
        <f>'Prez_ B'!D13</f>
        <v>1999</v>
      </c>
      <c r="G10" s="7">
        <v>0.014293981481481482</v>
      </c>
      <c r="H10" s="8" t="s">
        <v>9</v>
      </c>
      <c r="I10" s="9">
        <f t="shared" si="0"/>
        <v>0.0007291666666666662</v>
      </c>
      <c r="J10" s="10">
        <f t="shared" si="1"/>
        <v>22.736842105263158</v>
      </c>
    </row>
    <row r="11" spans="2:10" ht="12.75">
      <c r="B11" s="6" t="s">
        <v>14</v>
      </c>
      <c r="C11" s="1">
        <f>'Prez_ B'!A12</f>
        <v>14</v>
      </c>
      <c r="D11" t="str">
        <f>'Prez_ B'!B12</f>
        <v>SKYBA Zdeněk</v>
      </c>
      <c r="E11" t="str">
        <f>'Prez_ B'!C12</f>
        <v>Otrokovice</v>
      </c>
      <c r="F11" s="1">
        <f>'Prez_ B'!D12</f>
        <v>1999</v>
      </c>
      <c r="G11" s="7">
        <v>0.014467592592592593</v>
      </c>
      <c r="H11" s="8" t="s">
        <v>9</v>
      </c>
      <c r="I11" s="9">
        <f t="shared" si="0"/>
        <v>0.0009027777777777767</v>
      </c>
      <c r="J11" s="10">
        <f t="shared" si="1"/>
        <v>22.464</v>
      </c>
    </row>
    <row r="12" spans="2:10" ht="12.75">
      <c r="B12" s="6" t="s">
        <v>15</v>
      </c>
      <c r="C12" s="1">
        <f>'Prez_ B'!A16</f>
        <v>35</v>
      </c>
      <c r="D12" t="str">
        <f>'Prez_ B'!B16</f>
        <v>NOVÁK Radek</v>
      </c>
      <c r="E12" t="str">
        <f>'Prez_ B'!C16</f>
        <v>Těšetice</v>
      </c>
      <c r="F12" s="1">
        <f>'Prez_ B'!D16</f>
        <v>1998</v>
      </c>
      <c r="G12" s="7">
        <v>0.0153125</v>
      </c>
      <c r="H12" s="8" t="s">
        <v>9</v>
      </c>
      <c r="I12" s="9">
        <f t="shared" si="0"/>
        <v>0.0017476851851851837</v>
      </c>
      <c r="J12" s="10">
        <f t="shared" si="1"/>
        <v>21.224489795918366</v>
      </c>
    </row>
    <row r="13" spans="2:10" ht="12.75">
      <c r="B13" s="6" t="s">
        <v>16</v>
      </c>
      <c r="C13" s="1">
        <f>'Prez_ B'!A17</f>
        <v>40</v>
      </c>
      <c r="D13" t="str">
        <f>'Prez_ B'!B17</f>
        <v>HOTĚK Michal</v>
      </c>
      <c r="E13" t="str">
        <f>'Prez_ B'!C17</f>
        <v>Osek nad Bečvou </v>
      </c>
      <c r="F13" s="1">
        <f>'Prez_ B'!D17</f>
        <v>1999</v>
      </c>
      <c r="G13" s="7">
        <v>0.015358796296296296</v>
      </c>
      <c r="H13" s="8" t="s">
        <v>9</v>
      </c>
      <c r="I13" s="9">
        <f t="shared" si="0"/>
        <v>0.0017939814814814797</v>
      </c>
      <c r="J13" s="10">
        <f t="shared" si="1"/>
        <v>21.160512434061793</v>
      </c>
    </row>
    <row r="14" spans="2:10" ht="12.75">
      <c r="B14" s="6" t="s">
        <v>17</v>
      </c>
      <c r="C14" s="1">
        <f>'Prez_ B'!A10</f>
        <v>10</v>
      </c>
      <c r="D14" t="str">
        <f>'Prez_ B'!B10</f>
        <v>PTAČNÍK Matěj</v>
      </c>
      <c r="E14" t="str">
        <f>'Prez_ B'!C10</f>
        <v>Staré Město</v>
      </c>
      <c r="F14" s="1">
        <f>'Prez_ B'!D10</f>
        <v>1999</v>
      </c>
      <c r="G14" s="7">
        <v>0.015729166666666666</v>
      </c>
      <c r="H14" s="8" t="s">
        <v>9</v>
      </c>
      <c r="I14" s="9">
        <f t="shared" si="0"/>
        <v>0.0021643518518518496</v>
      </c>
      <c r="J14" s="10">
        <f t="shared" si="1"/>
        <v>20.662251655629138</v>
      </c>
    </row>
    <row r="15" spans="2:10" ht="12.75">
      <c r="B15" s="6" t="s">
        <v>18</v>
      </c>
      <c r="C15" s="1">
        <f>'Prez_ B'!A21</f>
        <v>57</v>
      </c>
      <c r="D15" t="str">
        <f>'Prez_ B'!B21</f>
        <v>ŠIGUT Adam</v>
      </c>
      <c r="E15" t="str">
        <f>'Prez_ B'!C21</f>
        <v>poruba</v>
      </c>
      <c r="F15" s="1">
        <f>'Prez_ B'!D21</f>
        <v>1999</v>
      </c>
      <c r="G15" s="7">
        <v>0.016273148148148148</v>
      </c>
      <c r="H15" s="8" t="s">
        <v>9</v>
      </c>
      <c r="I15" s="9">
        <f t="shared" si="0"/>
        <v>0.0027083333333333317</v>
      </c>
      <c r="J15" s="10">
        <f t="shared" si="1"/>
        <v>19.971550497866286</v>
      </c>
    </row>
    <row r="16" spans="2:10" ht="12.75">
      <c r="B16" s="6" t="s">
        <v>19</v>
      </c>
      <c r="C16" s="1">
        <f>'Prez_ B'!H8</f>
        <v>107</v>
      </c>
      <c r="D16" t="str">
        <f>'Prez_ B'!I8</f>
        <v>KUBÍN Lukáš</v>
      </c>
      <c r="E16" t="str">
        <f>'Prez_ B'!J8</f>
        <v>Dolní Lhota</v>
      </c>
      <c r="F16" s="1">
        <f>'Prez_ B'!K8</f>
        <v>1998</v>
      </c>
      <c r="G16" s="7">
        <v>0.016296296296296295</v>
      </c>
      <c r="H16" s="8" t="s">
        <v>9</v>
      </c>
      <c r="I16" s="9">
        <f t="shared" si="0"/>
        <v>0.002731481481481479</v>
      </c>
      <c r="J16" s="10">
        <f t="shared" si="1"/>
        <v>19.943181818181817</v>
      </c>
    </row>
    <row r="17" spans="2:10" ht="12.75">
      <c r="B17" s="6" t="s">
        <v>20</v>
      </c>
      <c r="C17" s="1">
        <f>'Prez_ B'!H9</f>
        <v>108</v>
      </c>
      <c r="D17" t="str">
        <f>'Prez_ B'!I9</f>
        <v>SUMEC Patrik</v>
      </c>
      <c r="E17" t="str">
        <f>'Prez_ B'!J9</f>
        <v>Rusava</v>
      </c>
      <c r="F17" s="1">
        <f>'Prez_ B'!K9</f>
        <v>1999</v>
      </c>
      <c r="G17" s="7">
        <v>0.017546296296296296</v>
      </c>
      <c r="H17" s="8" t="s">
        <v>9</v>
      </c>
      <c r="I17" s="9">
        <f t="shared" si="0"/>
        <v>0.00398148148148148</v>
      </c>
      <c r="J17" s="10">
        <f t="shared" si="1"/>
        <v>18.522427440633244</v>
      </c>
    </row>
    <row r="18" spans="2:10" ht="12.75">
      <c r="B18" s="6" t="s">
        <v>21</v>
      </c>
      <c r="C18" s="1">
        <f>'Prez_ B'!A23</f>
        <v>74</v>
      </c>
      <c r="D18" t="str">
        <f>'Prez_ B'!B23</f>
        <v>KUBICA Pavel</v>
      </c>
      <c r="E18" t="str">
        <f>'Prez_ B'!C23</f>
        <v>Ostrava</v>
      </c>
      <c r="F18" s="1">
        <f>'Prez_ B'!D23</f>
        <v>1999</v>
      </c>
      <c r="G18" s="7">
        <v>0.017812500000000002</v>
      </c>
      <c r="H18" s="8" t="s">
        <v>9</v>
      </c>
      <c r="I18" s="9">
        <f t="shared" si="0"/>
        <v>0.004247685185185186</v>
      </c>
      <c r="J18" s="10">
        <f t="shared" si="1"/>
        <v>18.24561403508772</v>
      </c>
    </row>
    <row r="19" spans="2:10" ht="12.75">
      <c r="B19" s="6" t="s">
        <v>22</v>
      </c>
      <c r="C19" s="1">
        <f>'Prez_ B'!A19</f>
        <v>47</v>
      </c>
      <c r="D19" t="str">
        <f>'Prez_ B'!B19</f>
        <v>ORAVA Adam</v>
      </c>
      <c r="E19" t="str">
        <f>'Prez_ B'!C19</f>
        <v>Hranice</v>
      </c>
      <c r="F19" s="1">
        <f>'Prez_ B'!D19</f>
        <v>1998</v>
      </c>
      <c r="G19" s="7">
        <v>0.018032407407407407</v>
      </c>
      <c r="H19" s="8" t="s">
        <v>9</v>
      </c>
      <c r="I19" s="9">
        <f t="shared" si="0"/>
        <v>0.004467592592592591</v>
      </c>
      <c r="J19" s="10">
        <f t="shared" si="1"/>
        <v>18.023106546854944</v>
      </c>
    </row>
    <row r="20" spans="2:10" ht="12.75">
      <c r="B20" s="6" t="s">
        <v>23</v>
      </c>
      <c r="C20" s="1">
        <f>'Prez_ B'!A24</f>
        <v>84</v>
      </c>
      <c r="D20" t="str">
        <f>'Prez_ B'!B24</f>
        <v>KŘUPALA Milan</v>
      </c>
      <c r="E20" t="str">
        <f>'Prez_ B'!C24</f>
        <v>Jasenná 61</v>
      </c>
      <c r="F20" s="1">
        <f>'Prez_ B'!D24</f>
        <v>1999</v>
      </c>
      <c r="G20" s="7">
        <v>0.01835648148148148</v>
      </c>
      <c r="H20" s="8" t="s">
        <v>9</v>
      </c>
      <c r="I20" s="9">
        <f t="shared" si="0"/>
        <v>0.0047916666666666646</v>
      </c>
      <c r="J20" s="10">
        <f t="shared" si="1"/>
        <v>17.704918032786885</v>
      </c>
    </row>
    <row r="21" spans="2:10" ht="12.75">
      <c r="B21" s="6" t="s">
        <v>24</v>
      </c>
      <c r="C21" s="1">
        <f>'Prez_ B'!H10</f>
        <v>377</v>
      </c>
      <c r="D21" t="str">
        <f>'Prez_ B'!I10</f>
        <v>ZANÁŠKA Karel</v>
      </c>
      <c r="E21" t="str">
        <f>'Prez_ B'!J10</f>
        <v>Kozlovice</v>
      </c>
      <c r="F21" s="1">
        <f>'Prez_ B'!K10</f>
        <v>1999</v>
      </c>
      <c r="G21" s="7">
        <v>0.01849537037037037</v>
      </c>
      <c r="H21" s="8" t="s">
        <v>9</v>
      </c>
      <c r="I21" s="9">
        <f t="shared" si="0"/>
        <v>0.004930555555555554</v>
      </c>
      <c r="J21" s="10">
        <f t="shared" si="1"/>
        <v>17.571964956195245</v>
      </c>
    </row>
    <row r="22" spans="2:10" ht="12.75">
      <c r="B22" s="6" t="s">
        <v>25</v>
      </c>
      <c r="C22" s="1">
        <f>'Prez_ B'!A18</f>
        <v>46</v>
      </c>
      <c r="D22" t="str">
        <f>'Prez_ B'!B18</f>
        <v>KARAFIÁT Jan</v>
      </c>
      <c r="E22" t="str">
        <f>'Prez_ B'!C18</f>
        <v>Vracov</v>
      </c>
      <c r="F22" s="1">
        <f>'Prez_ B'!D18</f>
        <v>1999</v>
      </c>
      <c r="G22" s="7">
        <v>0.018587962962962962</v>
      </c>
      <c r="H22" s="8" t="s">
        <v>9</v>
      </c>
      <c r="I22" s="9">
        <f t="shared" si="0"/>
        <v>0.005023148148148146</v>
      </c>
      <c r="J22" s="10">
        <f t="shared" si="1"/>
        <v>17.484433374844333</v>
      </c>
    </row>
    <row r="23" spans="2:10" ht="12.75">
      <c r="B23" s="6" t="s">
        <v>26</v>
      </c>
      <c r="C23" s="1">
        <f>'Prez_ B'!A8</f>
        <v>1</v>
      </c>
      <c r="D23" t="str">
        <f>'Prez_ B'!B8</f>
        <v>TOMEČEK Tomáš</v>
      </c>
      <c r="E23" t="str">
        <f>'Prez_ B'!C8</f>
        <v>Holešov</v>
      </c>
      <c r="F23" s="1">
        <f>'Prez_ B'!D8</f>
        <v>1998</v>
      </c>
      <c r="G23" s="7">
        <v>0.018599537037037036</v>
      </c>
      <c r="H23" s="8" t="s">
        <v>9</v>
      </c>
      <c r="I23" s="9">
        <f t="shared" si="0"/>
        <v>0.00503472222222222</v>
      </c>
      <c r="J23" s="10">
        <f t="shared" si="1"/>
        <v>17.47355320472931</v>
      </c>
    </row>
    <row r="24" spans="2:10" ht="12.75">
      <c r="B24" s="6" t="s">
        <v>27</v>
      </c>
      <c r="C24" s="1">
        <f>'Prez_ B'!H6</f>
        <v>101</v>
      </c>
      <c r="D24" t="str">
        <f>'Prez_ B'!I6</f>
        <v>GLADIŠ Ondřej</v>
      </c>
      <c r="E24" t="str">
        <f>'Prez_ B'!J6</f>
        <v>Lipník nad Bečvou</v>
      </c>
      <c r="F24" s="1">
        <f>'Prez_ B'!K6</f>
        <v>1999</v>
      </c>
      <c r="G24" s="7">
        <v>0.019108796296296294</v>
      </c>
      <c r="H24" s="8" t="s">
        <v>9</v>
      </c>
      <c r="I24" s="9">
        <f t="shared" si="0"/>
        <v>0.005543981481481478</v>
      </c>
      <c r="J24" s="10">
        <f t="shared" si="1"/>
        <v>17.00787401574803</v>
      </c>
    </row>
    <row r="25" spans="2:10" ht="12.75">
      <c r="B25" s="6" t="s">
        <v>28</v>
      </c>
      <c r="C25" s="1">
        <f>'Prez_ B'!H7</f>
        <v>104</v>
      </c>
      <c r="D25" t="str">
        <f>'Prez_ B'!I7</f>
        <v>HORČIČKA Vítek</v>
      </c>
      <c r="E25" t="str">
        <f>'Prez_ B'!J7</f>
        <v>Přerov</v>
      </c>
      <c r="F25" s="1">
        <f>'Prez_ B'!K7</f>
        <v>1999</v>
      </c>
      <c r="G25" s="7">
        <v>0.019490740740740743</v>
      </c>
      <c r="H25" s="8" t="s">
        <v>9</v>
      </c>
      <c r="I25" s="9">
        <f t="shared" si="0"/>
        <v>0.0059259259259259265</v>
      </c>
      <c r="J25" s="10">
        <f t="shared" si="1"/>
        <v>16.674584323040378</v>
      </c>
    </row>
    <row r="26" spans="2:10" ht="12.75">
      <c r="B26" s="6" t="s">
        <v>29</v>
      </c>
      <c r="C26" s="1">
        <f>'Prez_ B'!A22</f>
        <v>61</v>
      </c>
      <c r="D26" t="str">
        <f>'Prez_ B'!B22</f>
        <v>NÁDVORNÍK Pavel</v>
      </c>
      <c r="E26" t="str">
        <f>'Prez_ B'!C22</f>
        <v>Staměčice</v>
      </c>
      <c r="F26" s="1">
        <f>'Prez_ B'!D22</f>
        <v>1999</v>
      </c>
      <c r="G26" s="7">
        <v>0.02079861111111111</v>
      </c>
      <c r="H26" s="8" t="s">
        <v>9</v>
      </c>
      <c r="I26" s="9">
        <f t="shared" si="0"/>
        <v>0.0072337962962962955</v>
      </c>
      <c r="J26" s="10">
        <f t="shared" si="1"/>
        <v>15.626043405676127</v>
      </c>
    </row>
    <row r="27" spans="2:10" ht="12.75">
      <c r="B27" s="6" t="s">
        <v>30</v>
      </c>
      <c r="C27" s="1">
        <f>'Prez_ B'!A4</f>
        <v>344</v>
      </c>
      <c r="D27" t="str">
        <f>'Prez_ B'!B4</f>
        <v>MAZÁČ Petr</v>
      </c>
      <c r="E27" t="str">
        <f>'Prez_ B'!C4</f>
        <v>Přerov</v>
      </c>
      <c r="F27" s="1">
        <f>'Prez_ B'!D4</f>
        <v>1998</v>
      </c>
      <c r="G27" s="7">
        <v>0.0209375</v>
      </c>
      <c r="H27" s="8" t="s">
        <v>9</v>
      </c>
      <c r="I27" s="9">
        <f t="shared" si="0"/>
        <v>0.007372685185185185</v>
      </c>
      <c r="J27" s="10">
        <f t="shared" si="1"/>
        <v>15.522388059701495</v>
      </c>
    </row>
    <row r="28" spans="2:10" ht="12.75">
      <c r="B28" s="6" t="s">
        <v>31</v>
      </c>
      <c r="C28" s="1">
        <f>'Prez_ B'!A7</f>
        <v>364</v>
      </c>
      <c r="D28" t="str">
        <f>'Prez_ B'!B7</f>
        <v>POHANKA David</v>
      </c>
      <c r="E28" t="str">
        <f>'Prez_ B'!C7</f>
        <v>Přerov</v>
      </c>
      <c r="F28" s="1">
        <f>'Prez_ B'!D7</f>
        <v>1999</v>
      </c>
      <c r="G28" s="7">
        <v>0.021585648148148145</v>
      </c>
      <c r="H28" s="8" t="s">
        <v>9</v>
      </c>
      <c r="I28" s="9">
        <f t="shared" si="0"/>
        <v>0.00802083333333333</v>
      </c>
      <c r="J28" s="10">
        <f t="shared" si="1"/>
        <v>15.056300268096512</v>
      </c>
    </row>
    <row r="29" spans="2:10" ht="12.75">
      <c r="B29" s="6" t="s">
        <v>32</v>
      </c>
      <c r="C29" s="1">
        <f>'Prez_ B'!A6</f>
        <v>362</v>
      </c>
      <c r="D29" t="str">
        <f>'Prez_ B'!B6</f>
        <v>KILIÁN Ondřej</v>
      </c>
      <c r="E29" t="str">
        <f>'Prez_ B'!C6</f>
        <v>Olomouc</v>
      </c>
      <c r="F29" s="1">
        <f>'Prez_ B'!D6</f>
        <v>1998</v>
      </c>
      <c r="G29" s="7">
        <v>0.021689814814814815</v>
      </c>
      <c r="H29" s="8" t="s">
        <v>9</v>
      </c>
      <c r="I29" s="9">
        <f t="shared" si="0"/>
        <v>0.008124999999999999</v>
      </c>
      <c r="J29" s="10">
        <f t="shared" si="1"/>
        <v>14.983991462113126</v>
      </c>
    </row>
    <row r="30" spans="2:10" ht="12.75">
      <c r="B30" s="6" t="s">
        <v>36</v>
      </c>
      <c r="C30" s="1">
        <f>'Prez_ B'!H4</f>
        <v>96</v>
      </c>
      <c r="D30" t="str">
        <f>'Prez_ B'!I4</f>
        <v>BARTOŠ Martin</v>
      </c>
      <c r="E30" t="str">
        <f>'Prez_ B'!J4</f>
        <v>Přerov</v>
      </c>
      <c r="F30" s="1">
        <f>'Prez_ B'!K4</f>
        <v>1998</v>
      </c>
      <c r="G30" s="7">
        <v>0.021956018518518517</v>
      </c>
      <c r="H30" s="8" t="s">
        <v>9</v>
      </c>
      <c r="I30" s="9">
        <f t="shared" si="0"/>
        <v>0.008391203703703701</v>
      </c>
      <c r="J30" s="10">
        <f t="shared" si="1"/>
        <v>14.802319451765946</v>
      </c>
    </row>
    <row r="31" spans="2:10" ht="12.75">
      <c r="B31" s="6" t="s">
        <v>39</v>
      </c>
      <c r="C31" s="1">
        <f>'Prez_ B'!H5</f>
        <v>100</v>
      </c>
      <c r="D31" t="str">
        <f>'Prez_ B'!I5</f>
        <v>VYBÍRAL Jakub</v>
      </c>
      <c r="E31" t="str">
        <f>'Prez_ B'!J5</f>
        <v>Přerov</v>
      </c>
      <c r="F31" s="1">
        <f>'Prez_ B'!K5</f>
        <v>1998</v>
      </c>
      <c r="G31" s="7">
        <v>0.022118055555555557</v>
      </c>
      <c r="H31" s="8" t="s">
        <v>9</v>
      </c>
      <c r="I31" s="9">
        <f t="shared" si="0"/>
        <v>0.008553240740740741</v>
      </c>
      <c r="J31" s="10">
        <f t="shared" si="1"/>
        <v>14.693877551020407</v>
      </c>
    </row>
    <row r="32" spans="2:10" ht="12.75">
      <c r="B32" s="6" t="s">
        <v>40</v>
      </c>
      <c r="C32" s="1">
        <f>'Prez_ B'!A11</f>
        <v>12</v>
      </c>
      <c r="D32" t="str">
        <f>'Prez_ B'!B11</f>
        <v>LACH Adam</v>
      </c>
      <c r="E32" t="str">
        <f>'Prez_ B'!C11</f>
        <v>Osek nad Bečvou</v>
      </c>
      <c r="F32" s="1">
        <f>'Prez_ B'!D11</f>
        <v>1999</v>
      </c>
      <c r="G32" s="7">
        <v>0.024513888888888887</v>
      </c>
      <c r="H32" s="8" t="s">
        <v>9</v>
      </c>
      <c r="I32" s="9">
        <f t="shared" si="0"/>
        <v>0.010949074074074071</v>
      </c>
      <c r="J32" s="10">
        <f t="shared" si="1"/>
        <v>13.257790368271953</v>
      </c>
    </row>
    <row r="33" spans="2:10" ht="12.75">
      <c r="B33" s="6" t="s">
        <v>41</v>
      </c>
      <c r="C33" s="1">
        <f>'Prez_ B'!A20</f>
        <v>51</v>
      </c>
      <c r="D33" t="str">
        <f>'Prez_ B'!B20</f>
        <v>KAVAN Nicolas</v>
      </c>
      <c r="E33" t="str">
        <f>'Prez_ B'!C20</f>
        <v>Rokytnice u Přerova</v>
      </c>
      <c r="F33" s="1">
        <f>'Prez_ B'!D20</f>
        <v>1999</v>
      </c>
      <c r="G33" s="7">
        <v>0.024525462962962968</v>
      </c>
      <c r="H33" s="8" t="s">
        <v>9</v>
      </c>
      <c r="I33" s="9">
        <f t="shared" si="0"/>
        <v>0.010960648148148152</v>
      </c>
      <c r="J33" s="10">
        <f t="shared" si="1"/>
        <v>13.251533742331288</v>
      </c>
    </row>
    <row r="34" spans="2:10" ht="12.75">
      <c r="B34" s="6" t="s">
        <v>42</v>
      </c>
      <c r="C34" s="1">
        <f>'Prez_ B'!A5</f>
        <v>347</v>
      </c>
      <c r="D34" t="str">
        <f>'Prez_ B'!B5</f>
        <v>ŠMÍDA Martin</v>
      </c>
      <c r="E34" t="str">
        <f>'Prez_ B'!C5</f>
        <v>Prostějov</v>
      </c>
      <c r="F34" s="1">
        <f>'Prez_ B'!D5</f>
        <v>1998</v>
      </c>
      <c r="G34" s="12" t="s">
        <v>35</v>
      </c>
      <c r="H34" s="13"/>
      <c r="I34" s="14"/>
      <c r="J34" s="12"/>
    </row>
    <row r="35" spans="2:10" ht="12.75">
      <c r="B35" s="6"/>
      <c r="C35" s="1"/>
      <c r="F35" s="1"/>
      <c r="G35" s="7"/>
      <c r="H35" s="8"/>
      <c r="I35" s="9"/>
      <c r="J35" s="10"/>
    </row>
    <row r="36" spans="2:10" ht="12.75">
      <c r="B36" s="6"/>
      <c r="C36" s="1"/>
      <c r="F36" s="1"/>
      <c r="G36" s="7"/>
      <c r="H36" s="8"/>
      <c r="I36" s="9"/>
      <c r="J36" s="10"/>
    </row>
    <row r="37" spans="2:10" ht="12.75">
      <c r="B37" s="6"/>
      <c r="C37" s="1"/>
      <c r="F37" s="1"/>
      <c r="G37" s="7"/>
      <c r="H37" s="8"/>
      <c r="I37" s="9"/>
      <c r="J37" s="10"/>
    </row>
    <row r="38" spans="2:10" ht="12.75">
      <c r="B38" s="6"/>
      <c r="C38" s="1"/>
      <c r="F38" s="1"/>
      <c r="G38" s="7"/>
      <c r="H38" s="8"/>
      <c r="I38" s="9"/>
      <c r="J38" s="10"/>
    </row>
    <row r="39" spans="2:10" ht="12.75">
      <c r="B39" s="6"/>
      <c r="C39" s="1"/>
      <c r="F39" s="1"/>
      <c r="G39" s="7"/>
      <c r="H39" s="8"/>
      <c r="I39" s="9"/>
      <c r="J39" s="10"/>
    </row>
    <row r="40" spans="2:10" ht="12.75">
      <c r="B40" s="6"/>
      <c r="C40" s="1"/>
      <c r="F40" s="1"/>
      <c r="G40" s="7"/>
      <c r="H40" s="8"/>
      <c r="I40" s="9"/>
      <c r="J40" s="10"/>
    </row>
    <row r="41" spans="2:10" ht="12.75">
      <c r="B41" s="6"/>
      <c r="C41" s="1"/>
      <c r="F41" s="1"/>
      <c r="G41" s="7"/>
      <c r="H41" s="8"/>
      <c r="I41" s="9"/>
      <c r="J41" s="10"/>
    </row>
    <row r="42" spans="2:10" ht="12.75">
      <c r="B42" s="6"/>
      <c r="C42" s="1"/>
      <c r="F42" s="1"/>
      <c r="G42" s="7"/>
      <c r="H42" s="8"/>
      <c r="I42" s="9"/>
      <c r="J42" s="10"/>
    </row>
    <row r="43" spans="2:10" ht="12.75">
      <c r="B43" s="6"/>
      <c r="C43" s="1"/>
      <c r="F43" s="1"/>
      <c r="G43" s="7"/>
      <c r="H43" s="8"/>
      <c r="I43" s="9"/>
      <c r="J43" s="10"/>
    </row>
    <row r="44" spans="2:10" ht="12.75">
      <c r="B44" s="6"/>
      <c r="C44" s="1"/>
      <c r="F44" s="1"/>
      <c r="G44" s="7"/>
      <c r="H44" s="8"/>
      <c r="I44" s="9"/>
      <c r="J44" s="10"/>
    </row>
    <row r="45" spans="2:10" ht="12.75">
      <c r="B45" s="6"/>
      <c r="C45" s="1"/>
      <c r="F45" s="1"/>
      <c r="G45" s="7"/>
      <c r="H45" s="8"/>
      <c r="I45" s="9"/>
      <c r="J45" s="10"/>
    </row>
    <row r="46" spans="2:10" ht="12.75">
      <c r="B46" s="6"/>
      <c r="C46" s="1"/>
      <c r="F46" s="1"/>
      <c r="G46" s="7"/>
      <c r="H46" s="8"/>
      <c r="I46" s="9"/>
      <c r="J46" s="10"/>
    </row>
    <row r="47" spans="2:10" ht="12.75">
      <c r="B47" s="6"/>
      <c r="C47" s="1"/>
      <c r="F47" s="1"/>
      <c r="G47" s="7"/>
      <c r="H47" s="8"/>
      <c r="I47" s="9"/>
      <c r="J47" s="10"/>
    </row>
    <row r="48" spans="2:10" ht="12.75">
      <c r="B48" s="6"/>
      <c r="C48" s="1"/>
      <c r="F48" s="1"/>
      <c r="G48" s="7"/>
      <c r="H48" s="8"/>
      <c r="I48" s="9"/>
      <c r="J48" s="10"/>
    </row>
    <row r="49" spans="2:10" ht="12.75">
      <c r="B49" s="6"/>
      <c r="C49" s="1"/>
      <c r="F49" s="1"/>
      <c r="G49" s="7"/>
      <c r="H49" s="8"/>
      <c r="I49" s="9"/>
      <c r="J49" s="10"/>
    </row>
    <row r="50" spans="2:10" ht="12.75">
      <c r="B50" s="6"/>
      <c r="C50" s="1"/>
      <c r="F50" s="1"/>
      <c r="G50" s="7"/>
      <c r="H50" s="8"/>
      <c r="I50" s="9"/>
      <c r="J50" s="10"/>
    </row>
    <row r="51" spans="2:10" ht="12.75">
      <c r="B51" s="6"/>
      <c r="C51" s="1"/>
      <c r="F51" s="1"/>
      <c r="G51" s="7"/>
      <c r="H51" s="8"/>
      <c r="I51" s="9"/>
      <c r="J51" s="10"/>
    </row>
    <row r="52" spans="2:10" ht="12.75">
      <c r="B52" s="6"/>
      <c r="C52" s="1"/>
      <c r="F52" s="1"/>
      <c r="G52" s="7"/>
      <c r="H52" s="8"/>
      <c r="I52" s="9"/>
      <c r="J52" s="10"/>
    </row>
    <row r="53" spans="2:10" ht="12.75">
      <c r="B53" s="6"/>
      <c r="C53" s="1"/>
      <c r="F53" s="1"/>
      <c r="G53" s="7"/>
      <c r="H53" s="8"/>
      <c r="I53" s="9"/>
      <c r="J53" s="10"/>
    </row>
    <row r="54" spans="2:10" ht="12.75">
      <c r="B54" s="6"/>
      <c r="C54" s="1"/>
      <c r="F54" s="1"/>
      <c r="G54" s="7"/>
      <c r="H54" s="8"/>
      <c r="I54" s="9"/>
      <c r="J54" s="10"/>
    </row>
    <row r="55" spans="2:10" ht="12.75">
      <c r="B55" s="6"/>
      <c r="C55" s="1"/>
      <c r="F55" s="1"/>
      <c r="G55" s="7"/>
      <c r="H55" s="8"/>
      <c r="I55" s="9"/>
      <c r="J55" s="10"/>
    </row>
    <row r="56" spans="2:10" ht="12.75">
      <c r="B56" s="6"/>
      <c r="C56" s="1"/>
      <c r="F56" s="1"/>
      <c r="G56" s="7"/>
      <c r="H56" s="8"/>
      <c r="I56" s="9"/>
      <c r="J56" s="10"/>
    </row>
    <row r="57" spans="2:10" ht="12.75">
      <c r="B57" s="6"/>
      <c r="C57" s="1"/>
      <c r="F57" s="1"/>
      <c r="G57" s="7"/>
      <c r="H57" s="8"/>
      <c r="I57" s="9"/>
      <c r="J57" s="10"/>
    </row>
    <row r="58" spans="2:10" ht="12.75">
      <c r="B58" s="6"/>
      <c r="C58" s="1"/>
      <c r="F58" s="1"/>
      <c r="G58" s="7"/>
      <c r="H58" s="8"/>
      <c r="I58" s="9"/>
      <c r="J58" s="10"/>
    </row>
    <row r="59" spans="2:10" ht="12.75">
      <c r="B59" s="6"/>
      <c r="C59" s="1"/>
      <c r="F59" s="1"/>
      <c r="G59" s="7"/>
      <c r="H59" s="8"/>
      <c r="I59" s="9"/>
      <c r="J59" s="10"/>
    </row>
    <row r="60" spans="2:10" ht="12.75">
      <c r="B60" s="6"/>
      <c r="C60" s="1"/>
      <c r="F60" s="1"/>
      <c r="G60" s="7"/>
      <c r="H60" s="8"/>
      <c r="I60" s="9"/>
      <c r="J60" s="10"/>
    </row>
    <row r="61" spans="2:10" ht="12.75">
      <c r="B61" s="6"/>
      <c r="C61" s="1"/>
      <c r="F61" s="1"/>
      <c r="G61" s="7"/>
      <c r="H61" s="8"/>
      <c r="I61" s="9"/>
      <c r="J61" s="10"/>
    </row>
    <row r="62" spans="2:10" ht="12.75">
      <c r="B62" s="6"/>
      <c r="C62" s="1"/>
      <c r="F62" s="1"/>
      <c r="G62" s="7"/>
      <c r="H62" s="8"/>
      <c r="I62" s="9"/>
      <c r="J62" s="10"/>
    </row>
    <row r="63" spans="2:10" ht="12.75">
      <c r="B63" s="6"/>
      <c r="C63" s="1"/>
      <c r="F63" s="1"/>
      <c r="G63" s="7"/>
      <c r="H63" s="8"/>
      <c r="I63" s="9"/>
      <c r="J63" s="10"/>
    </row>
    <row r="64" spans="2:10" ht="12.75">
      <c r="B64" s="6"/>
      <c r="C64" s="1"/>
      <c r="F64" s="1"/>
      <c r="G64" s="7"/>
      <c r="H64" s="8"/>
      <c r="I64" s="9"/>
      <c r="J64" s="10"/>
    </row>
    <row r="65" spans="2:10" ht="12.75">
      <c r="B65" s="6"/>
      <c r="C65" s="1"/>
      <c r="F65" s="1"/>
      <c r="G65" s="7"/>
      <c r="H65" s="8"/>
      <c r="I65" s="9"/>
      <c r="J65" s="10"/>
    </row>
    <row r="66" spans="2:10" ht="12.75">
      <c r="B66" s="6"/>
      <c r="C66" s="1"/>
      <c r="F66" s="1"/>
      <c r="G66" s="7"/>
      <c r="H66" s="8"/>
      <c r="I66" s="9"/>
      <c r="J66" s="10"/>
    </row>
    <row r="67" spans="2:10" ht="12.75">
      <c r="B67" s="6"/>
      <c r="C67" s="1"/>
      <c r="F67" s="1"/>
      <c r="G67" s="7"/>
      <c r="H67" s="8"/>
      <c r="I67" s="9"/>
      <c r="J67" s="10"/>
    </row>
    <row r="68" spans="2:10" ht="12.75">
      <c r="B68" s="6"/>
      <c r="C68" s="1"/>
      <c r="F68" s="1"/>
      <c r="G68" s="7"/>
      <c r="H68" s="8"/>
      <c r="I68" s="9"/>
      <c r="J68" s="10"/>
    </row>
    <row r="69" spans="2:10" ht="12.75">
      <c r="B69" s="6"/>
      <c r="C69" s="1"/>
      <c r="F69" s="1"/>
      <c r="G69" s="7"/>
      <c r="H69" s="8"/>
      <c r="I69" s="9"/>
      <c r="J69" s="10"/>
    </row>
    <row r="70" spans="2:10" ht="12.75">
      <c r="B70" s="6"/>
      <c r="C70" s="1"/>
      <c r="F70" s="1"/>
      <c r="G70" s="7"/>
      <c r="H70" s="8"/>
      <c r="I70" s="9"/>
      <c r="J70" s="10"/>
    </row>
    <row r="71" spans="2:10" ht="12.75">
      <c r="B71" s="6"/>
      <c r="C71" s="1"/>
      <c r="F71" s="1"/>
      <c r="G71" s="7"/>
      <c r="H71" s="8"/>
      <c r="I71" s="9"/>
      <c r="J71" s="10"/>
    </row>
    <row r="72" spans="2:10" ht="12.75">
      <c r="B72" s="6"/>
      <c r="C72" s="1"/>
      <c r="F72" s="1"/>
      <c r="G72" s="7"/>
      <c r="H72" s="8"/>
      <c r="I72" s="9"/>
      <c r="J72" s="10"/>
    </row>
    <row r="73" spans="2:10" ht="12.75">
      <c r="B73" s="6"/>
      <c r="C73" s="1"/>
      <c r="F73" s="1"/>
      <c r="G73" s="7"/>
      <c r="H73" s="8"/>
      <c r="I73" s="9"/>
      <c r="J73" s="10"/>
    </row>
    <row r="74" spans="2:10" ht="12.75">
      <c r="B74" s="6"/>
      <c r="C74" s="1"/>
      <c r="F74" s="1"/>
      <c r="G74" s="7"/>
      <c r="H74" s="8"/>
      <c r="I74" s="9"/>
      <c r="J74" s="10"/>
    </row>
    <row r="75" spans="2:10" ht="12.75">
      <c r="B75" s="6"/>
      <c r="C75" s="1"/>
      <c r="F75" s="1"/>
      <c r="G75" s="7"/>
      <c r="H75" s="8"/>
      <c r="I75" s="9"/>
      <c r="J75" s="10"/>
    </row>
    <row r="76" spans="2:10" ht="12.75">
      <c r="B76" s="6"/>
      <c r="C76" s="1"/>
      <c r="F76" s="1"/>
      <c r="G76" s="7"/>
      <c r="H76" s="8"/>
      <c r="I76" s="9"/>
      <c r="J76" s="10"/>
    </row>
    <row r="77" spans="2:10" ht="12.75">
      <c r="B77" s="6"/>
      <c r="C77" s="1"/>
      <c r="F77" s="1"/>
      <c r="G77" s="7"/>
      <c r="H77" s="8"/>
      <c r="I77" s="9"/>
      <c r="J77" s="10"/>
    </row>
    <row r="78" spans="2:10" ht="12.75">
      <c r="B78" s="6"/>
      <c r="C78" s="1"/>
      <c r="F78" s="1"/>
      <c r="G78" s="7"/>
      <c r="H78" s="8"/>
      <c r="I78" s="9"/>
      <c r="J78" s="10"/>
    </row>
    <row r="79" spans="2:10" ht="12.75">
      <c r="B79" s="6"/>
      <c r="C79" s="1"/>
      <c r="F79" s="1"/>
      <c r="G79" s="7"/>
      <c r="H79" s="8"/>
      <c r="I79" s="9"/>
      <c r="J79" s="10"/>
    </row>
    <row r="80" spans="2:10" ht="12.75">
      <c r="B80" s="6"/>
      <c r="C80" s="1"/>
      <c r="F80" s="1"/>
      <c r="G80" s="7"/>
      <c r="H80" s="8"/>
      <c r="I80" s="9"/>
      <c r="J80" s="10"/>
    </row>
    <row r="81" spans="2:10" ht="12.75">
      <c r="B81" s="6"/>
      <c r="C81" s="1"/>
      <c r="F81" s="1"/>
      <c r="G81" s="7"/>
      <c r="H81" s="8"/>
      <c r="I81" s="9"/>
      <c r="J81" s="10"/>
    </row>
    <row r="82" spans="2:10" ht="12.75">
      <c r="B82" s="6"/>
      <c r="C82" s="1"/>
      <c r="F82" s="1"/>
      <c r="G82" s="7"/>
      <c r="H82" s="8"/>
      <c r="I82" s="9"/>
      <c r="J82" s="10"/>
    </row>
    <row r="83" spans="2:10" ht="12.75">
      <c r="B83" s="6"/>
      <c r="C83" s="1"/>
      <c r="F83" s="1"/>
      <c r="G83" s="7"/>
      <c r="H83" s="8"/>
      <c r="I83" s="9"/>
      <c r="J83" s="10"/>
    </row>
    <row r="84" spans="2:10" ht="12.75">
      <c r="B84" s="6"/>
      <c r="C84" s="1"/>
      <c r="F84" s="1"/>
      <c r="G84" s="7"/>
      <c r="H84" s="8"/>
      <c r="I84" s="9"/>
      <c r="J84" s="10"/>
    </row>
    <row r="85" spans="2:10" ht="12.75">
      <c r="B85" s="6"/>
      <c r="C85" s="1"/>
      <c r="F85" s="1"/>
      <c r="G85" s="7"/>
      <c r="H85" s="8"/>
      <c r="I85" s="9"/>
      <c r="J85" s="10"/>
    </row>
    <row r="86" spans="2:10" ht="12.75">
      <c r="B86" s="6"/>
      <c r="C86" s="1"/>
      <c r="F86" s="1"/>
      <c r="G86" s="7"/>
      <c r="H86" s="8"/>
      <c r="I86" s="9"/>
      <c r="J86" s="10"/>
    </row>
    <row r="87" spans="2:10" ht="12.75">
      <c r="B87" s="6"/>
      <c r="C87" s="1"/>
      <c r="F87" s="1"/>
      <c r="G87" s="7"/>
      <c r="H87" s="8"/>
      <c r="I87" s="9"/>
      <c r="J87" s="10"/>
    </row>
    <row r="88" spans="2:10" ht="12.75">
      <c r="B88" s="6"/>
      <c r="C88" s="1"/>
      <c r="F88" s="1"/>
      <c r="G88" s="7"/>
      <c r="H88" s="8"/>
      <c r="I88" s="9"/>
      <c r="J88" s="10"/>
    </row>
    <row r="89" spans="2:10" ht="12.75">
      <c r="B89" s="6"/>
      <c r="C89" s="1"/>
      <c r="F89" s="1"/>
      <c r="G89" s="7"/>
      <c r="H89" s="8"/>
      <c r="I89" s="9"/>
      <c r="J89" s="10"/>
    </row>
    <row r="90" spans="2:10" ht="12.75">
      <c r="B90" s="6"/>
      <c r="C90" s="1"/>
      <c r="F90" s="1"/>
      <c r="G90" s="7"/>
      <c r="H90" s="8"/>
      <c r="I90" s="9"/>
      <c r="J90" s="10"/>
    </row>
    <row r="91" spans="3:10" ht="12.75">
      <c r="C91" s="1"/>
      <c r="F91" s="1"/>
      <c r="G91" s="7"/>
      <c r="H91" s="8"/>
      <c r="I91" s="9"/>
      <c r="J91" s="10"/>
    </row>
    <row r="92" spans="3:10" ht="12.75">
      <c r="C92" s="1"/>
      <c r="F92" s="1"/>
      <c r="G92" s="7"/>
      <c r="H92" s="8"/>
      <c r="I92" s="9"/>
      <c r="J92" s="10"/>
    </row>
    <row r="93" spans="3:10" ht="12.75">
      <c r="C93" s="1"/>
      <c r="F93" s="1"/>
      <c r="G93" s="7"/>
      <c r="H93" s="8"/>
      <c r="I93" s="9"/>
      <c r="J93" s="10"/>
    </row>
    <row r="94" spans="3:10" ht="12.75">
      <c r="C94" s="1"/>
      <c r="F94" s="1"/>
      <c r="G94" s="7"/>
      <c r="H94" s="8"/>
      <c r="I94" s="9"/>
      <c r="J94" s="10"/>
    </row>
    <row r="95" spans="3:10" ht="12.75">
      <c r="C95" s="1"/>
      <c r="F95" s="1"/>
      <c r="G95" s="7"/>
      <c r="H95" s="8"/>
      <c r="I95" s="9"/>
      <c r="J95" s="10"/>
    </row>
    <row r="96" spans="3:10" ht="12.75">
      <c r="C96" s="1"/>
      <c r="F96" s="1"/>
      <c r="G96" s="7"/>
      <c r="H96" s="8"/>
      <c r="I96" s="9"/>
      <c r="J96" s="10"/>
    </row>
    <row r="97" spans="3:10" ht="12.75">
      <c r="C97" s="1"/>
      <c r="F97" s="1"/>
      <c r="G97" s="7"/>
      <c r="H97" s="8"/>
      <c r="I97" s="9"/>
      <c r="J97" s="10"/>
    </row>
  </sheetData>
  <sheetProtection/>
  <mergeCells count="4">
    <mergeCell ref="A2:J2"/>
    <mergeCell ref="A4:G4"/>
    <mergeCell ref="I4:J4"/>
    <mergeCell ref="H6:I6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6.125" style="0" customWidth="1"/>
    <col min="2" max="2" width="30.75390625" style="0" customWidth="1"/>
    <col min="3" max="3" width="19.25390625" style="0" customWidth="1"/>
    <col min="4" max="4" width="11.875" style="0" customWidth="1"/>
    <col min="5" max="5" width="2.00390625" style="0" customWidth="1"/>
    <col min="6" max="6" width="2.25390625" style="0" customWidth="1"/>
    <col min="7" max="7" width="0" style="0" hidden="1" customWidth="1"/>
    <col min="8" max="8" width="6.125" style="0" customWidth="1"/>
    <col min="9" max="9" width="30.75390625" style="0" customWidth="1"/>
    <col min="10" max="10" width="19.25390625" style="0" customWidth="1"/>
    <col min="11" max="11" width="11.875" style="0" customWidth="1"/>
  </cols>
  <sheetData>
    <row r="1" spans="1:13" ht="20.25" customHeight="1">
      <c r="A1" s="42" t="s">
        <v>307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7"/>
      <c r="M1" s="17"/>
    </row>
    <row r="2" spans="1:13" ht="8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1" ht="12.75">
      <c r="A3" s="18" t="s">
        <v>74</v>
      </c>
      <c r="B3" s="19" t="s">
        <v>75</v>
      </c>
      <c r="C3" s="19" t="s">
        <v>76</v>
      </c>
      <c r="D3" s="20" t="s">
        <v>4</v>
      </c>
      <c r="E3" s="21"/>
      <c r="F3" s="22"/>
      <c r="G3" s="23"/>
      <c r="H3" s="18" t="s">
        <v>74</v>
      </c>
      <c r="I3" s="19" t="s">
        <v>75</v>
      </c>
      <c r="J3" s="19" t="s">
        <v>76</v>
      </c>
      <c r="K3" s="20" t="s">
        <v>4</v>
      </c>
    </row>
    <row r="4" spans="1:11" ht="22.5" customHeight="1">
      <c r="A4" s="24">
        <v>405</v>
      </c>
      <c r="B4" s="25" t="s">
        <v>308</v>
      </c>
      <c r="C4" s="25" t="s">
        <v>103</v>
      </c>
      <c r="D4" s="26">
        <v>2006</v>
      </c>
      <c r="E4" s="27"/>
      <c r="F4" s="28"/>
      <c r="G4" s="29"/>
      <c r="H4" s="24">
        <v>201</v>
      </c>
      <c r="I4" s="25" t="s">
        <v>309</v>
      </c>
      <c r="J4" s="25" t="s">
        <v>34</v>
      </c>
      <c r="K4" s="26">
        <v>2006</v>
      </c>
    </row>
    <row r="5" spans="1:11" ht="22.5" customHeight="1">
      <c r="A5" s="24">
        <v>407</v>
      </c>
      <c r="B5" s="25" t="s">
        <v>310</v>
      </c>
      <c r="C5" s="25" t="s">
        <v>34</v>
      </c>
      <c r="D5" s="26">
        <v>2005</v>
      </c>
      <c r="E5" s="27"/>
      <c r="F5" s="28"/>
      <c r="G5" s="29"/>
      <c r="H5" s="24">
        <v>208</v>
      </c>
      <c r="I5" s="25" t="s">
        <v>311</v>
      </c>
      <c r="J5" s="25" t="s">
        <v>38</v>
      </c>
      <c r="K5" s="26">
        <v>2005</v>
      </c>
    </row>
    <row r="6" spans="1:11" ht="22.5" customHeight="1">
      <c r="A6" s="24">
        <v>401</v>
      </c>
      <c r="B6" s="25" t="s">
        <v>312</v>
      </c>
      <c r="C6" s="25" t="s">
        <v>34</v>
      </c>
      <c r="D6" s="26">
        <v>2005</v>
      </c>
      <c r="E6" s="27"/>
      <c r="F6" s="28"/>
      <c r="G6" s="29"/>
      <c r="H6" s="24">
        <v>210</v>
      </c>
      <c r="I6" s="25" t="s">
        <v>313</v>
      </c>
      <c r="J6" s="25" t="s">
        <v>314</v>
      </c>
      <c r="K6" s="26">
        <v>2005</v>
      </c>
    </row>
    <row r="7" spans="1:11" ht="22.5" customHeight="1">
      <c r="A7" s="24">
        <v>413</v>
      </c>
      <c r="B7" s="25" t="s">
        <v>315</v>
      </c>
      <c r="C7" s="25" t="s">
        <v>316</v>
      </c>
      <c r="D7" s="26">
        <v>2006</v>
      </c>
      <c r="E7" s="27"/>
      <c r="F7" s="28"/>
      <c r="G7" s="29"/>
      <c r="H7" s="24">
        <v>213</v>
      </c>
      <c r="I7" s="25" t="s">
        <v>317</v>
      </c>
      <c r="J7" s="25" t="s">
        <v>34</v>
      </c>
      <c r="K7" s="26">
        <v>2006</v>
      </c>
    </row>
    <row r="8" spans="1:11" ht="22.5" customHeight="1">
      <c r="A8" s="24">
        <v>417</v>
      </c>
      <c r="B8" s="25" t="s">
        <v>318</v>
      </c>
      <c r="C8" s="25" t="s">
        <v>200</v>
      </c>
      <c r="D8" s="26">
        <v>2005</v>
      </c>
      <c r="E8" s="27"/>
      <c r="F8" s="28"/>
      <c r="G8" s="29"/>
      <c r="H8" s="24">
        <v>214</v>
      </c>
      <c r="I8" s="25" t="s">
        <v>319</v>
      </c>
      <c r="J8" s="25" t="s">
        <v>134</v>
      </c>
      <c r="K8" s="26">
        <v>2005</v>
      </c>
    </row>
    <row r="9" spans="1:11" ht="22.5" customHeight="1">
      <c r="A9" s="24">
        <v>420</v>
      </c>
      <c r="B9" s="25" t="s">
        <v>320</v>
      </c>
      <c r="C9" s="25" t="s">
        <v>34</v>
      </c>
      <c r="D9" s="26">
        <v>2005</v>
      </c>
      <c r="E9" s="27"/>
      <c r="F9" s="28"/>
      <c r="G9" s="29"/>
      <c r="H9" s="24">
        <v>220</v>
      </c>
      <c r="I9" s="25" t="s">
        <v>321</v>
      </c>
      <c r="J9" s="25" t="s">
        <v>38</v>
      </c>
      <c r="K9" s="26">
        <v>2006</v>
      </c>
    </row>
    <row r="10" spans="1:11" ht="22.5" customHeight="1">
      <c r="A10" s="24">
        <v>421</v>
      </c>
      <c r="B10" s="25" t="s">
        <v>322</v>
      </c>
      <c r="C10" s="25" t="s">
        <v>34</v>
      </c>
      <c r="D10" s="36">
        <v>2003</v>
      </c>
      <c r="E10" s="27"/>
      <c r="F10" s="28"/>
      <c r="G10" s="29"/>
      <c r="H10" s="24">
        <v>222</v>
      </c>
      <c r="I10" s="25" t="s">
        <v>323</v>
      </c>
      <c r="J10" s="25" t="s">
        <v>324</v>
      </c>
      <c r="K10" s="26">
        <v>2006</v>
      </c>
    </row>
    <row r="11" spans="1:11" ht="22.5" customHeight="1">
      <c r="A11" s="24">
        <v>9</v>
      </c>
      <c r="B11" s="25" t="s">
        <v>325</v>
      </c>
      <c r="C11" s="25" t="s">
        <v>165</v>
      </c>
      <c r="D11" s="26">
        <v>2006</v>
      </c>
      <c r="E11" s="27"/>
      <c r="F11" s="28"/>
      <c r="G11" s="29"/>
      <c r="H11" s="24">
        <v>226</v>
      </c>
      <c r="I11" s="25" t="s">
        <v>326</v>
      </c>
      <c r="J11" s="25" t="s">
        <v>34</v>
      </c>
      <c r="K11" s="26">
        <v>2005</v>
      </c>
    </row>
    <row r="12" spans="1:11" ht="22.5" customHeight="1">
      <c r="A12" s="24">
        <v>24</v>
      </c>
      <c r="B12" s="25" t="s">
        <v>327</v>
      </c>
      <c r="C12" s="25" t="s">
        <v>34</v>
      </c>
      <c r="D12" s="26">
        <v>2006</v>
      </c>
      <c r="E12" s="27"/>
      <c r="F12" s="28"/>
      <c r="G12" s="29"/>
      <c r="H12" s="24">
        <v>229</v>
      </c>
      <c r="I12" s="25" t="s">
        <v>328</v>
      </c>
      <c r="J12" s="25" t="s">
        <v>93</v>
      </c>
      <c r="K12" s="26">
        <v>2005</v>
      </c>
    </row>
    <row r="13" spans="1:11" ht="22.5" customHeight="1">
      <c r="A13" s="24">
        <v>44</v>
      </c>
      <c r="B13" s="25" t="s">
        <v>329</v>
      </c>
      <c r="C13" s="25" t="s">
        <v>34</v>
      </c>
      <c r="D13" s="26">
        <v>2005</v>
      </c>
      <c r="E13" s="27"/>
      <c r="F13" s="28"/>
      <c r="G13" s="29"/>
      <c r="H13" s="24">
        <v>231</v>
      </c>
      <c r="I13" s="25" t="s">
        <v>330</v>
      </c>
      <c r="J13" s="25" t="s">
        <v>34</v>
      </c>
      <c r="K13" s="26">
        <v>2005</v>
      </c>
    </row>
    <row r="14" spans="1:11" ht="22.5" customHeight="1">
      <c r="A14" s="24">
        <v>58</v>
      </c>
      <c r="B14" s="25" t="s">
        <v>331</v>
      </c>
      <c r="C14" s="25" t="s">
        <v>332</v>
      </c>
      <c r="D14" s="26">
        <v>2005</v>
      </c>
      <c r="E14" s="27"/>
      <c r="F14" s="28"/>
      <c r="G14" s="29"/>
      <c r="H14" s="24">
        <v>232</v>
      </c>
      <c r="I14" s="25" t="s">
        <v>333</v>
      </c>
      <c r="J14" s="25" t="s">
        <v>34</v>
      </c>
      <c r="K14" s="26">
        <v>2005</v>
      </c>
    </row>
    <row r="15" spans="1:11" ht="22.5" customHeight="1">
      <c r="A15" s="24">
        <v>60</v>
      </c>
      <c r="B15" s="25" t="s">
        <v>334</v>
      </c>
      <c r="C15" s="25" t="s">
        <v>34</v>
      </c>
      <c r="D15" s="26">
        <v>2005</v>
      </c>
      <c r="E15" s="27"/>
      <c r="F15" s="28"/>
      <c r="G15" s="29"/>
      <c r="H15" s="24">
        <v>233</v>
      </c>
      <c r="I15" s="25" t="s">
        <v>335</v>
      </c>
      <c r="J15" s="25" t="s">
        <v>34</v>
      </c>
      <c r="K15" s="26">
        <v>2005</v>
      </c>
    </row>
    <row r="16" spans="1:11" ht="22.5" customHeight="1">
      <c r="A16" s="24">
        <v>72</v>
      </c>
      <c r="B16" s="25" t="s">
        <v>336</v>
      </c>
      <c r="C16" s="25" t="s">
        <v>34</v>
      </c>
      <c r="D16" s="26">
        <v>2005</v>
      </c>
      <c r="E16" s="27"/>
      <c r="F16" s="28"/>
      <c r="G16" s="29"/>
      <c r="H16" s="24">
        <v>234</v>
      </c>
      <c r="I16" s="25" t="s">
        <v>337</v>
      </c>
      <c r="J16" s="25" t="s">
        <v>34</v>
      </c>
      <c r="K16" s="26">
        <v>2005</v>
      </c>
    </row>
    <row r="17" spans="1:11" ht="22.5" customHeight="1">
      <c r="A17" s="24">
        <v>91</v>
      </c>
      <c r="B17" s="25" t="s">
        <v>338</v>
      </c>
      <c r="C17" s="25" t="s">
        <v>34</v>
      </c>
      <c r="D17" s="26">
        <v>2005</v>
      </c>
      <c r="E17" s="27"/>
      <c r="F17" s="28"/>
      <c r="G17" s="29"/>
      <c r="H17" s="24">
        <v>236</v>
      </c>
      <c r="I17" s="25" t="s">
        <v>339</v>
      </c>
      <c r="J17" s="25" t="s">
        <v>34</v>
      </c>
      <c r="K17" s="26">
        <v>2005</v>
      </c>
    </row>
    <row r="18" spans="1:11" ht="22.5" customHeight="1">
      <c r="A18" s="24">
        <v>99</v>
      </c>
      <c r="B18" s="25" t="s">
        <v>340</v>
      </c>
      <c r="C18" s="25" t="s">
        <v>95</v>
      </c>
      <c r="D18" s="26">
        <v>2005</v>
      </c>
      <c r="E18" s="27"/>
      <c r="F18" s="28"/>
      <c r="G18" s="29"/>
      <c r="H18" s="24"/>
      <c r="I18" s="25"/>
      <c r="J18" s="25"/>
      <c r="K18" s="26"/>
    </row>
    <row r="19" spans="1:11" ht="22.5" customHeight="1">
      <c r="A19" s="24">
        <v>120</v>
      </c>
      <c r="B19" s="25" t="s">
        <v>341</v>
      </c>
      <c r="C19" s="25" t="s">
        <v>34</v>
      </c>
      <c r="D19" s="26">
        <v>2005</v>
      </c>
      <c r="E19" s="27"/>
      <c r="F19" s="28"/>
      <c r="G19" s="29"/>
      <c r="H19" s="24"/>
      <c r="I19" s="25"/>
      <c r="J19" s="25"/>
      <c r="K19" s="26"/>
    </row>
    <row r="20" spans="1:11" ht="22.5" customHeight="1">
      <c r="A20" s="24">
        <v>130</v>
      </c>
      <c r="B20" s="25" t="s">
        <v>342</v>
      </c>
      <c r="C20" s="25" t="s">
        <v>189</v>
      </c>
      <c r="D20" s="26">
        <v>2006</v>
      </c>
      <c r="E20" s="27"/>
      <c r="F20" s="28"/>
      <c r="G20" s="29"/>
      <c r="H20" s="24"/>
      <c r="I20" s="25"/>
      <c r="J20" s="25"/>
      <c r="K20" s="26"/>
    </row>
    <row r="21" spans="1:11" ht="22.5" customHeight="1">
      <c r="A21" s="24">
        <v>154</v>
      </c>
      <c r="B21" s="25" t="s">
        <v>343</v>
      </c>
      <c r="C21" s="25" t="s">
        <v>103</v>
      </c>
      <c r="D21" s="26">
        <v>2006</v>
      </c>
      <c r="E21" s="27"/>
      <c r="F21" s="28"/>
      <c r="G21" s="29"/>
      <c r="H21" s="24"/>
      <c r="I21" s="25"/>
      <c r="J21" s="25"/>
      <c r="K21" s="26"/>
    </row>
    <row r="22" spans="1:11" ht="22.5" customHeight="1">
      <c r="A22" s="24">
        <v>162</v>
      </c>
      <c r="B22" s="25" t="s">
        <v>344</v>
      </c>
      <c r="C22" s="25" t="s">
        <v>34</v>
      </c>
      <c r="D22" s="26">
        <v>2005</v>
      </c>
      <c r="E22" s="27"/>
      <c r="F22" s="28"/>
      <c r="G22" s="29"/>
      <c r="H22" s="24"/>
      <c r="I22" s="25"/>
      <c r="J22" s="25"/>
      <c r="K22" s="26"/>
    </row>
    <row r="23" spans="1:11" ht="22.5" customHeight="1">
      <c r="A23" s="24">
        <v>188</v>
      </c>
      <c r="B23" s="25" t="s">
        <v>345</v>
      </c>
      <c r="C23" s="25" t="s">
        <v>34</v>
      </c>
      <c r="D23" s="26">
        <v>2005</v>
      </c>
      <c r="E23" s="27"/>
      <c r="F23" s="28"/>
      <c r="G23" s="29"/>
      <c r="H23" s="24"/>
      <c r="I23" s="25"/>
      <c r="J23" s="25"/>
      <c r="K23" s="26"/>
    </row>
    <row r="24" spans="1:11" ht="24.75" customHeight="1">
      <c r="A24" s="24">
        <v>189</v>
      </c>
      <c r="B24" s="25" t="s">
        <v>346</v>
      </c>
      <c r="C24" s="25" t="s">
        <v>90</v>
      </c>
      <c r="D24" s="26">
        <v>2005</v>
      </c>
      <c r="E24" s="27"/>
      <c r="F24" s="28"/>
      <c r="G24" s="32"/>
      <c r="H24" s="33"/>
      <c r="I24" s="34"/>
      <c r="J24" s="34"/>
      <c r="K24" s="35"/>
    </row>
    <row r="25" spans="1:11" ht="24.75" customHeight="1">
      <c r="A25" s="42" t="s">
        <v>307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ht="9.75" customHeight="1"/>
    <row r="27" spans="1:11" ht="16.5" customHeight="1">
      <c r="A27" s="18" t="s">
        <v>74</v>
      </c>
      <c r="B27" s="19" t="s">
        <v>75</v>
      </c>
      <c r="C27" s="19" t="s">
        <v>76</v>
      </c>
      <c r="D27" s="20" t="s">
        <v>4</v>
      </c>
      <c r="E27" s="21"/>
      <c r="F27" s="22"/>
      <c r="G27" s="23"/>
      <c r="H27" s="18" t="s">
        <v>74</v>
      </c>
      <c r="I27" s="19" t="s">
        <v>75</v>
      </c>
      <c r="J27" s="19" t="s">
        <v>76</v>
      </c>
      <c r="K27" s="20" t="s">
        <v>4</v>
      </c>
    </row>
    <row r="28" spans="1:11" ht="22.5" customHeight="1">
      <c r="A28" s="24">
        <v>3</v>
      </c>
      <c r="B28" s="25" t="s">
        <v>112</v>
      </c>
      <c r="C28" s="25" t="s">
        <v>113</v>
      </c>
      <c r="D28" s="26">
        <v>9</v>
      </c>
      <c r="E28" s="27"/>
      <c r="F28" s="28"/>
      <c r="G28" s="29"/>
      <c r="H28" s="24">
        <v>4</v>
      </c>
      <c r="I28" s="25" t="s">
        <v>114</v>
      </c>
      <c r="J28" s="25" t="s">
        <v>115</v>
      </c>
      <c r="K28" s="26">
        <v>9</v>
      </c>
    </row>
    <row r="29" spans="1:11" ht="22.5" customHeight="1">
      <c r="A29" s="24"/>
      <c r="B29" s="25"/>
      <c r="C29" s="25"/>
      <c r="D29" s="26"/>
      <c r="E29" s="27"/>
      <c r="F29" s="28"/>
      <c r="G29" s="29"/>
      <c r="H29" s="24"/>
      <c r="I29" s="25"/>
      <c r="J29" s="25"/>
      <c r="K29" s="26"/>
    </row>
    <row r="30" spans="1:11" ht="22.5" customHeight="1">
      <c r="A30" s="24"/>
      <c r="B30" s="25"/>
      <c r="C30" s="25"/>
      <c r="D30" s="26"/>
      <c r="E30" s="27"/>
      <c r="F30" s="28"/>
      <c r="G30" s="29"/>
      <c r="H30" s="24"/>
      <c r="I30" s="25"/>
      <c r="J30" s="25"/>
      <c r="K30" s="26"/>
    </row>
    <row r="31" spans="1:11" ht="22.5" customHeight="1">
      <c r="A31" s="24"/>
      <c r="B31" s="25"/>
      <c r="C31" s="25"/>
      <c r="D31" s="26"/>
      <c r="E31" s="27"/>
      <c r="F31" s="28"/>
      <c r="G31" s="29"/>
      <c r="H31" s="24"/>
      <c r="I31" s="25"/>
      <c r="J31" s="25"/>
      <c r="K31" s="26"/>
    </row>
    <row r="32" spans="1:11" ht="22.5" customHeight="1">
      <c r="A32" s="24"/>
      <c r="B32" s="25"/>
      <c r="C32" s="25"/>
      <c r="D32" s="26"/>
      <c r="E32" s="27"/>
      <c r="F32" s="28"/>
      <c r="G32" s="29"/>
      <c r="H32" s="24"/>
      <c r="I32" s="25"/>
      <c r="J32" s="25"/>
      <c r="K32" s="26"/>
    </row>
    <row r="33" spans="1:11" ht="22.5" customHeight="1">
      <c r="A33" s="24"/>
      <c r="B33" s="25"/>
      <c r="C33" s="25"/>
      <c r="D33" s="26"/>
      <c r="E33" s="27"/>
      <c r="F33" s="28"/>
      <c r="G33" s="29"/>
      <c r="H33" s="24"/>
      <c r="I33" s="25"/>
      <c r="J33" s="25"/>
      <c r="K33" s="26"/>
    </row>
    <row r="34" spans="1:11" ht="22.5" customHeight="1">
      <c r="A34" s="24"/>
      <c r="B34" s="25"/>
      <c r="C34" s="25"/>
      <c r="D34" s="26"/>
      <c r="E34" s="27"/>
      <c r="F34" s="28"/>
      <c r="G34" s="29"/>
      <c r="H34" s="24"/>
      <c r="I34" s="25"/>
      <c r="J34" s="25"/>
      <c r="K34" s="26"/>
    </row>
    <row r="35" spans="1:11" ht="22.5" customHeight="1">
      <c r="A35" s="24"/>
      <c r="B35" s="25"/>
      <c r="C35" s="25"/>
      <c r="D35" s="26"/>
      <c r="E35" s="27"/>
      <c r="F35" s="28"/>
      <c r="G35" s="29"/>
      <c r="H35" s="24"/>
      <c r="I35" s="25"/>
      <c r="J35" s="25"/>
      <c r="K35" s="26"/>
    </row>
    <row r="36" spans="1:11" ht="22.5" customHeight="1">
      <c r="A36" s="24"/>
      <c r="B36" s="25"/>
      <c r="C36" s="25"/>
      <c r="D36" s="26"/>
      <c r="E36" s="27"/>
      <c r="F36" s="28"/>
      <c r="G36" s="29"/>
      <c r="H36" s="24"/>
      <c r="I36" s="25"/>
      <c r="J36" s="25"/>
      <c r="K36" s="26"/>
    </row>
    <row r="37" spans="1:11" ht="22.5" customHeight="1">
      <c r="A37" s="24"/>
      <c r="B37" s="25"/>
      <c r="C37" s="25"/>
      <c r="D37" s="26"/>
      <c r="E37" s="27"/>
      <c r="F37" s="28"/>
      <c r="G37" s="29"/>
      <c r="H37" s="24"/>
      <c r="I37" s="25"/>
      <c r="J37" s="25"/>
      <c r="K37" s="26"/>
    </row>
    <row r="38" spans="1:11" ht="22.5" customHeight="1">
      <c r="A38" s="24"/>
      <c r="B38" s="25"/>
      <c r="C38" s="25"/>
      <c r="D38" s="26"/>
      <c r="E38" s="27"/>
      <c r="F38" s="28"/>
      <c r="G38" s="29"/>
      <c r="H38" s="24"/>
      <c r="I38" s="25"/>
      <c r="J38" s="25"/>
      <c r="K38" s="26"/>
    </row>
    <row r="39" spans="1:11" ht="22.5" customHeight="1">
      <c r="A39" s="24"/>
      <c r="B39" s="25"/>
      <c r="C39" s="25"/>
      <c r="D39" s="26"/>
      <c r="E39" s="27"/>
      <c r="F39" s="28"/>
      <c r="G39" s="29"/>
      <c r="H39" s="24"/>
      <c r="I39" s="25"/>
      <c r="J39" s="25"/>
      <c r="K39" s="26"/>
    </row>
    <row r="40" spans="1:11" ht="22.5" customHeight="1">
      <c r="A40" s="24"/>
      <c r="B40" s="25"/>
      <c r="C40" s="25"/>
      <c r="D40" s="26"/>
      <c r="E40" s="27"/>
      <c r="F40" s="28"/>
      <c r="G40" s="29"/>
      <c r="H40" s="24"/>
      <c r="I40" s="25"/>
      <c r="J40" s="25"/>
      <c r="K40" s="26"/>
    </row>
    <row r="41" spans="1:11" ht="22.5" customHeight="1">
      <c r="A41" s="24"/>
      <c r="B41" s="25"/>
      <c r="C41" s="25"/>
      <c r="D41" s="26"/>
      <c r="E41" s="27"/>
      <c r="F41" s="28"/>
      <c r="G41" s="29"/>
      <c r="H41" s="24"/>
      <c r="I41" s="25"/>
      <c r="J41" s="25"/>
      <c r="K41" s="26"/>
    </row>
    <row r="42" spans="1:11" ht="22.5" customHeight="1">
      <c r="A42" s="24"/>
      <c r="B42" s="25"/>
      <c r="C42" s="25"/>
      <c r="D42" s="26"/>
      <c r="E42" s="27"/>
      <c r="F42" s="28"/>
      <c r="G42" s="29"/>
      <c r="H42" s="24"/>
      <c r="I42" s="25"/>
      <c r="J42" s="25"/>
      <c r="K42" s="26"/>
    </row>
    <row r="43" spans="1:11" ht="22.5" customHeight="1">
      <c r="A43" s="24"/>
      <c r="B43" s="25"/>
      <c r="C43" s="25"/>
      <c r="D43" s="26"/>
      <c r="E43" s="27"/>
      <c r="F43" s="28"/>
      <c r="G43" s="29"/>
      <c r="H43" s="24"/>
      <c r="I43" s="25"/>
      <c r="J43" s="25"/>
      <c r="K43" s="26"/>
    </row>
    <row r="44" spans="1:11" ht="22.5" customHeight="1">
      <c r="A44" s="24"/>
      <c r="B44" s="25"/>
      <c r="C44" s="25"/>
      <c r="D44" s="26"/>
      <c r="E44" s="27"/>
      <c r="F44" s="28"/>
      <c r="G44" s="29"/>
      <c r="H44" s="24"/>
      <c r="I44" s="25"/>
      <c r="J44" s="25"/>
      <c r="K44" s="26"/>
    </row>
    <row r="45" spans="1:11" ht="22.5" customHeight="1">
      <c r="A45" s="24"/>
      <c r="B45" s="25"/>
      <c r="C45" s="25"/>
      <c r="D45" s="26"/>
      <c r="E45" s="27"/>
      <c r="F45" s="28"/>
      <c r="G45" s="29"/>
      <c r="H45" s="24"/>
      <c r="I45" s="25"/>
      <c r="J45" s="25"/>
      <c r="K45" s="26"/>
    </row>
    <row r="46" spans="1:11" ht="22.5" customHeight="1">
      <c r="A46" s="24"/>
      <c r="B46" s="25"/>
      <c r="C46" s="25"/>
      <c r="D46" s="26"/>
      <c r="E46" s="27"/>
      <c r="F46" s="28"/>
      <c r="G46" s="29"/>
      <c r="H46" s="24"/>
      <c r="I46" s="25"/>
      <c r="J46" s="25"/>
      <c r="K46" s="26"/>
    </row>
    <row r="47" spans="1:11" ht="22.5" customHeight="1">
      <c r="A47" s="24"/>
      <c r="B47" s="25"/>
      <c r="C47" s="25"/>
      <c r="D47" s="26"/>
      <c r="E47" s="27"/>
      <c r="F47" s="28"/>
      <c r="G47" s="29"/>
      <c r="H47" s="24"/>
      <c r="I47" s="25"/>
      <c r="J47" s="25"/>
      <c r="K47" s="26"/>
    </row>
    <row r="48" spans="1:11" ht="22.5" customHeight="1">
      <c r="A48" s="33">
        <v>999</v>
      </c>
      <c r="B48" s="34" t="s">
        <v>116</v>
      </c>
      <c r="C48" s="34" t="s">
        <v>117</v>
      </c>
      <c r="D48" s="35" t="s">
        <v>118</v>
      </c>
      <c r="E48" s="27"/>
      <c r="F48" s="28"/>
      <c r="G48" s="32"/>
      <c r="H48" s="33">
        <v>999</v>
      </c>
      <c r="I48" s="34" t="s">
        <v>119</v>
      </c>
      <c r="J48" s="34" t="s">
        <v>120</v>
      </c>
      <c r="K48" s="35" t="s">
        <v>121</v>
      </c>
    </row>
  </sheetData>
  <sheetProtection/>
  <mergeCells count="2">
    <mergeCell ref="A1:K1"/>
    <mergeCell ref="A25:K25"/>
  </mergeCells>
  <printOptions/>
  <pageMargins left="0.39375" right="0.39375" top="0.39375" bottom="0.5902777777777778" header="0.5118055555555556" footer="0.5118055555555556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30.75390625" style="0" customWidth="1"/>
    <col min="3" max="3" width="18.625" style="0" customWidth="1"/>
    <col min="4" max="4" width="12.375" style="0" customWidth="1"/>
    <col min="5" max="5" width="2.00390625" style="0" customWidth="1"/>
    <col min="6" max="6" width="2.25390625" style="0" customWidth="1"/>
    <col min="7" max="7" width="0" style="0" hidden="1" customWidth="1"/>
    <col min="8" max="8" width="6.125" style="0" customWidth="1"/>
    <col min="9" max="9" width="30.75390625" style="0" customWidth="1"/>
    <col min="10" max="10" width="18.375" style="0" customWidth="1"/>
    <col min="11" max="11" width="12.375" style="0" customWidth="1"/>
  </cols>
  <sheetData>
    <row r="1" spans="1:13" ht="20.25" customHeight="1">
      <c r="A1" s="42" t="s">
        <v>347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7"/>
      <c r="M1" s="17"/>
    </row>
    <row r="2" spans="1:13" ht="8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1" ht="12.75">
      <c r="A3" s="18" t="s">
        <v>74</v>
      </c>
      <c r="B3" s="19" t="s">
        <v>75</v>
      </c>
      <c r="C3" s="19" t="s">
        <v>76</v>
      </c>
      <c r="D3" s="20" t="s">
        <v>4</v>
      </c>
      <c r="E3" s="21"/>
      <c r="F3" s="22"/>
      <c r="G3" s="23"/>
      <c r="H3" s="18" t="s">
        <v>74</v>
      </c>
      <c r="I3" s="19" t="s">
        <v>75</v>
      </c>
      <c r="J3" s="19" t="s">
        <v>76</v>
      </c>
      <c r="K3" s="20" t="s">
        <v>4</v>
      </c>
    </row>
    <row r="4" spans="1:11" ht="22.5" customHeight="1">
      <c r="A4" s="24">
        <v>365</v>
      </c>
      <c r="B4" s="25" t="s">
        <v>348</v>
      </c>
      <c r="C4" s="25" t="s">
        <v>186</v>
      </c>
      <c r="D4" s="26">
        <v>2008</v>
      </c>
      <c r="E4" s="27"/>
      <c r="F4" s="28"/>
      <c r="G4" s="29"/>
      <c r="H4" s="24">
        <v>227</v>
      </c>
      <c r="I4" s="25" t="s">
        <v>349</v>
      </c>
      <c r="J4" s="25" t="s">
        <v>103</v>
      </c>
      <c r="K4" s="26">
        <v>2006</v>
      </c>
    </row>
    <row r="5" spans="1:11" ht="22.5" customHeight="1">
      <c r="A5" s="24">
        <v>408</v>
      </c>
      <c r="B5" s="25" t="s">
        <v>350</v>
      </c>
      <c r="C5" s="25" t="s">
        <v>182</v>
      </c>
      <c r="D5" s="26">
        <v>2008</v>
      </c>
      <c r="E5" s="27"/>
      <c r="F5" s="28"/>
      <c r="G5" s="29"/>
      <c r="H5" s="24">
        <v>230</v>
      </c>
      <c r="I5" s="25" t="s">
        <v>351</v>
      </c>
      <c r="J5" s="25" t="s">
        <v>90</v>
      </c>
      <c r="K5" s="26">
        <v>2008</v>
      </c>
    </row>
    <row r="6" spans="1:11" ht="22.5" customHeight="1">
      <c r="A6" s="24">
        <v>414</v>
      </c>
      <c r="B6" s="25" t="s">
        <v>315</v>
      </c>
      <c r="C6" s="25" t="s">
        <v>316</v>
      </c>
      <c r="D6" s="26">
        <v>2006</v>
      </c>
      <c r="E6" s="27"/>
      <c r="F6" s="28"/>
      <c r="G6" s="29"/>
      <c r="H6" s="24">
        <v>241</v>
      </c>
      <c r="I6" s="25" t="s">
        <v>352</v>
      </c>
      <c r="J6" s="25" t="s">
        <v>353</v>
      </c>
      <c r="K6" s="26">
        <v>2007</v>
      </c>
    </row>
    <row r="7" spans="1:11" ht="22.5" customHeight="1">
      <c r="A7" s="24">
        <v>416</v>
      </c>
      <c r="B7" s="25" t="s">
        <v>354</v>
      </c>
      <c r="C7" s="25" t="s">
        <v>355</v>
      </c>
      <c r="D7" s="26">
        <v>2006</v>
      </c>
      <c r="E7" s="27"/>
      <c r="F7" s="28"/>
      <c r="G7" s="29"/>
      <c r="H7" s="24">
        <v>244</v>
      </c>
      <c r="I7" s="25" t="s">
        <v>356</v>
      </c>
      <c r="J7" s="25" t="s">
        <v>357</v>
      </c>
      <c r="K7" s="26">
        <v>2007</v>
      </c>
    </row>
    <row r="8" spans="1:11" ht="22.5" customHeight="1">
      <c r="A8" s="24">
        <v>427</v>
      </c>
      <c r="B8" s="25" t="s">
        <v>358</v>
      </c>
      <c r="C8" s="25" t="s">
        <v>34</v>
      </c>
      <c r="D8" s="26">
        <v>2006</v>
      </c>
      <c r="E8" s="27"/>
      <c r="F8" s="28"/>
      <c r="G8" s="29"/>
      <c r="H8" s="24">
        <v>250</v>
      </c>
      <c r="I8" s="25" t="s">
        <v>359</v>
      </c>
      <c r="J8" s="25" t="s">
        <v>34</v>
      </c>
      <c r="K8" s="26">
        <v>2007</v>
      </c>
    </row>
    <row r="9" spans="1:11" ht="22.5" customHeight="1">
      <c r="A9" s="24">
        <v>432</v>
      </c>
      <c r="B9" s="25" t="s">
        <v>360</v>
      </c>
      <c r="C9" s="25" t="s">
        <v>182</v>
      </c>
      <c r="D9" s="26">
        <v>2008</v>
      </c>
      <c r="E9" s="27"/>
      <c r="F9" s="28"/>
      <c r="G9" s="29"/>
      <c r="H9" s="24">
        <v>251</v>
      </c>
      <c r="I9" s="25" t="s">
        <v>361</v>
      </c>
      <c r="J9" s="25" t="s">
        <v>144</v>
      </c>
      <c r="K9" s="26">
        <v>2007</v>
      </c>
    </row>
    <row r="10" spans="1:11" ht="22.5" customHeight="1">
      <c r="A10" s="24">
        <v>433</v>
      </c>
      <c r="B10" s="25" t="s">
        <v>362</v>
      </c>
      <c r="C10" s="25" t="s">
        <v>34</v>
      </c>
      <c r="D10" s="26">
        <v>2008</v>
      </c>
      <c r="E10" s="27"/>
      <c r="F10" s="28"/>
      <c r="G10" s="29"/>
      <c r="H10" s="24">
        <v>252</v>
      </c>
      <c r="I10" s="25" t="s">
        <v>363</v>
      </c>
      <c r="J10" s="25" t="s">
        <v>34</v>
      </c>
      <c r="K10" s="26">
        <v>2006</v>
      </c>
    </row>
    <row r="11" spans="1:11" ht="22.5" customHeight="1">
      <c r="A11" s="24">
        <v>434</v>
      </c>
      <c r="B11" s="25" t="s">
        <v>364</v>
      </c>
      <c r="C11" s="25" t="s">
        <v>34</v>
      </c>
      <c r="D11" s="26">
        <v>2007</v>
      </c>
      <c r="E11" s="27"/>
      <c r="F11" s="28"/>
      <c r="G11" s="29"/>
      <c r="H11" s="24">
        <v>253</v>
      </c>
      <c r="I11" s="25" t="s">
        <v>365</v>
      </c>
      <c r="J11" s="25" t="s">
        <v>229</v>
      </c>
      <c r="K11" s="26">
        <v>2006</v>
      </c>
    </row>
    <row r="12" spans="1:11" ht="22.5" customHeight="1">
      <c r="A12" s="24">
        <v>435</v>
      </c>
      <c r="B12" s="25" t="s">
        <v>366</v>
      </c>
      <c r="C12" s="25" t="s">
        <v>34</v>
      </c>
      <c r="D12" s="26">
        <v>2007</v>
      </c>
      <c r="E12" s="27"/>
      <c r="F12" s="28"/>
      <c r="G12" s="29"/>
      <c r="H12" s="24">
        <v>254</v>
      </c>
      <c r="I12" s="25" t="s">
        <v>367</v>
      </c>
      <c r="J12" s="25" t="s">
        <v>34</v>
      </c>
      <c r="K12" s="26">
        <v>2007</v>
      </c>
    </row>
    <row r="13" spans="1:11" ht="22.5" customHeight="1">
      <c r="A13" s="24">
        <v>436</v>
      </c>
      <c r="B13" s="25" t="s">
        <v>368</v>
      </c>
      <c r="C13" s="25" t="s">
        <v>34</v>
      </c>
      <c r="D13" s="26">
        <v>2006</v>
      </c>
      <c r="E13" s="27"/>
      <c r="F13" s="28"/>
      <c r="G13" s="29"/>
      <c r="H13" s="24">
        <v>255</v>
      </c>
      <c r="I13" s="25" t="s">
        <v>369</v>
      </c>
      <c r="J13" s="25" t="s">
        <v>34</v>
      </c>
      <c r="K13" s="26">
        <v>2007</v>
      </c>
    </row>
    <row r="14" spans="1:11" ht="22.5" customHeight="1">
      <c r="A14" s="24">
        <v>437</v>
      </c>
      <c r="B14" s="25" t="s">
        <v>370</v>
      </c>
      <c r="C14" s="25" t="s">
        <v>34</v>
      </c>
      <c r="D14" s="26">
        <v>2007</v>
      </c>
      <c r="E14" s="27"/>
      <c r="F14" s="28"/>
      <c r="G14" s="29"/>
      <c r="H14" s="24">
        <v>257</v>
      </c>
      <c r="I14" s="25" t="s">
        <v>371</v>
      </c>
      <c r="J14" s="25" t="s">
        <v>34</v>
      </c>
      <c r="K14" s="26">
        <v>2007</v>
      </c>
    </row>
    <row r="15" spans="1:11" ht="22.5" customHeight="1">
      <c r="A15" s="24">
        <v>92</v>
      </c>
      <c r="B15" s="25" t="s">
        <v>372</v>
      </c>
      <c r="C15" s="25" t="s">
        <v>34</v>
      </c>
      <c r="D15" s="26">
        <v>2007</v>
      </c>
      <c r="E15" s="27"/>
      <c r="F15" s="28"/>
      <c r="G15" s="29"/>
      <c r="H15" s="24">
        <v>258</v>
      </c>
      <c r="I15" s="25" t="s">
        <v>373</v>
      </c>
      <c r="J15" s="25" t="s">
        <v>374</v>
      </c>
      <c r="K15" s="26">
        <v>2008</v>
      </c>
    </row>
    <row r="16" spans="1:11" ht="22.5" customHeight="1">
      <c r="A16" s="24">
        <v>119</v>
      </c>
      <c r="B16" s="25" t="s">
        <v>375</v>
      </c>
      <c r="C16" s="25" t="s">
        <v>34</v>
      </c>
      <c r="D16" s="26">
        <v>2008</v>
      </c>
      <c r="E16" s="27"/>
      <c r="F16" s="28"/>
      <c r="G16" s="29"/>
      <c r="H16" s="24"/>
      <c r="I16" s="25"/>
      <c r="J16" s="25"/>
      <c r="K16" s="26"/>
    </row>
    <row r="17" spans="1:11" ht="22.5" customHeight="1">
      <c r="A17" s="24">
        <v>139</v>
      </c>
      <c r="B17" s="25" t="s">
        <v>376</v>
      </c>
      <c r="C17" s="25" t="s">
        <v>186</v>
      </c>
      <c r="D17" s="26">
        <v>2007</v>
      </c>
      <c r="E17" s="27"/>
      <c r="F17" s="28"/>
      <c r="G17" s="29"/>
      <c r="H17" s="24"/>
      <c r="I17" s="25"/>
      <c r="J17" s="25"/>
      <c r="K17" s="26"/>
    </row>
    <row r="18" spans="1:11" ht="22.5" customHeight="1">
      <c r="A18" s="24">
        <v>140</v>
      </c>
      <c r="B18" s="25" t="s">
        <v>377</v>
      </c>
      <c r="C18" s="25" t="s">
        <v>186</v>
      </c>
      <c r="D18" s="26">
        <v>2007</v>
      </c>
      <c r="E18" s="27"/>
      <c r="F18" s="28"/>
      <c r="G18" s="29"/>
      <c r="H18" s="24"/>
      <c r="I18" s="25"/>
      <c r="J18" s="25"/>
      <c r="K18" s="26"/>
    </row>
    <row r="19" spans="1:11" ht="22.5" customHeight="1">
      <c r="A19" s="24">
        <v>167</v>
      </c>
      <c r="B19" s="25" t="s">
        <v>378</v>
      </c>
      <c r="C19" s="25" t="s">
        <v>252</v>
      </c>
      <c r="D19" s="26">
        <v>2008</v>
      </c>
      <c r="E19" s="27"/>
      <c r="F19" s="28"/>
      <c r="G19" s="29"/>
      <c r="H19" s="24"/>
      <c r="I19" s="25"/>
      <c r="J19" s="25"/>
      <c r="K19" s="26"/>
    </row>
    <row r="20" spans="1:11" ht="22.5" customHeight="1">
      <c r="A20" s="24">
        <v>183</v>
      </c>
      <c r="B20" s="25" t="s">
        <v>379</v>
      </c>
      <c r="C20" s="25" t="s">
        <v>34</v>
      </c>
      <c r="D20" s="26">
        <v>2007</v>
      </c>
      <c r="E20" s="27"/>
      <c r="F20" s="28"/>
      <c r="G20" s="29"/>
      <c r="H20" s="24"/>
      <c r="I20" s="25"/>
      <c r="J20" s="25"/>
      <c r="K20" s="26"/>
    </row>
    <row r="21" spans="1:11" ht="22.5" customHeight="1">
      <c r="A21" s="24">
        <v>206</v>
      </c>
      <c r="B21" s="25" t="s">
        <v>380</v>
      </c>
      <c r="C21" s="25" t="s">
        <v>34</v>
      </c>
      <c r="D21" s="26">
        <v>2007</v>
      </c>
      <c r="E21" s="27"/>
      <c r="F21" s="28"/>
      <c r="G21" s="29"/>
      <c r="H21" s="24"/>
      <c r="I21" s="25"/>
      <c r="J21" s="25"/>
      <c r="K21" s="26"/>
    </row>
    <row r="22" spans="1:11" ht="22.5" customHeight="1">
      <c r="A22" s="24">
        <v>221</v>
      </c>
      <c r="B22" s="25" t="s">
        <v>381</v>
      </c>
      <c r="C22" s="25" t="s">
        <v>109</v>
      </c>
      <c r="D22" s="26">
        <v>2007</v>
      </c>
      <c r="E22" s="27"/>
      <c r="F22" s="28"/>
      <c r="G22" s="29"/>
      <c r="H22" s="24"/>
      <c r="I22" s="25"/>
      <c r="J22" s="25"/>
      <c r="K22" s="26"/>
    </row>
    <row r="23" spans="1:11" ht="22.5" customHeight="1">
      <c r="A23" s="24">
        <v>223</v>
      </c>
      <c r="B23" s="25" t="s">
        <v>382</v>
      </c>
      <c r="C23" s="25" t="s">
        <v>324</v>
      </c>
      <c r="D23" s="26">
        <v>2008</v>
      </c>
      <c r="E23" s="27"/>
      <c r="F23" s="28"/>
      <c r="G23" s="29"/>
      <c r="H23" s="24"/>
      <c r="I23" s="25"/>
      <c r="J23" s="25"/>
      <c r="K23" s="26"/>
    </row>
    <row r="24" spans="1:11" ht="24.75" customHeight="1">
      <c r="A24" s="24">
        <v>225</v>
      </c>
      <c r="B24" s="25" t="s">
        <v>383</v>
      </c>
      <c r="C24" s="25" t="s">
        <v>34</v>
      </c>
      <c r="D24" s="26">
        <v>2008</v>
      </c>
      <c r="E24" s="27"/>
      <c r="F24" s="28"/>
      <c r="G24" s="32"/>
      <c r="H24" s="33"/>
      <c r="I24" s="34"/>
      <c r="J24" s="34"/>
      <c r="K24" s="35"/>
    </row>
    <row r="25" spans="1:11" ht="24.75" customHeight="1">
      <c r="A25" s="42" t="s">
        <v>347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ht="9" customHeight="1"/>
    <row r="27" spans="1:11" ht="22.5" customHeight="1">
      <c r="A27" s="18" t="s">
        <v>74</v>
      </c>
      <c r="B27" s="19" t="s">
        <v>75</v>
      </c>
      <c r="C27" s="19" t="s">
        <v>76</v>
      </c>
      <c r="D27" s="20" t="s">
        <v>4</v>
      </c>
      <c r="E27" s="21"/>
      <c r="F27" s="22"/>
      <c r="G27" s="23"/>
      <c r="H27" s="18" t="s">
        <v>74</v>
      </c>
      <c r="I27" s="19" t="s">
        <v>75</v>
      </c>
      <c r="J27" s="19" t="s">
        <v>76</v>
      </c>
      <c r="K27" s="20" t="s">
        <v>4</v>
      </c>
    </row>
    <row r="28" spans="1:11" ht="22.5" customHeight="1">
      <c r="A28" s="24">
        <v>3</v>
      </c>
      <c r="B28" s="25" t="s">
        <v>112</v>
      </c>
      <c r="C28" s="25" t="s">
        <v>113</v>
      </c>
      <c r="D28" s="26">
        <v>9</v>
      </c>
      <c r="E28" s="27"/>
      <c r="F28" s="28"/>
      <c r="G28" s="29"/>
      <c r="H28" s="24">
        <v>4</v>
      </c>
      <c r="I28" s="25" t="s">
        <v>114</v>
      </c>
      <c r="J28" s="25" t="s">
        <v>115</v>
      </c>
      <c r="K28" s="26">
        <v>9</v>
      </c>
    </row>
    <row r="29" spans="1:11" ht="22.5" customHeight="1">
      <c r="A29" s="24"/>
      <c r="B29" s="25"/>
      <c r="C29" s="25"/>
      <c r="D29" s="26"/>
      <c r="E29" s="27"/>
      <c r="F29" s="28"/>
      <c r="G29" s="29"/>
      <c r="H29" s="24"/>
      <c r="I29" s="25"/>
      <c r="J29" s="25"/>
      <c r="K29" s="26"/>
    </row>
    <row r="30" spans="1:11" ht="22.5" customHeight="1">
      <c r="A30" s="24"/>
      <c r="B30" s="25"/>
      <c r="C30" s="25"/>
      <c r="D30" s="26"/>
      <c r="E30" s="27"/>
      <c r="F30" s="28"/>
      <c r="G30" s="29"/>
      <c r="H30" s="24"/>
      <c r="I30" s="25"/>
      <c r="J30" s="25"/>
      <c r="K30" s="26"/>
    </row>
    <row r="31" spans="1:11" ht="22.5" customHeight="1">
      <c r="A31" s="24"/>
      <c r="B31" s="25"/>
      <c r="C31" s="25"/>
      <c r="D31" s="26"/>
      <c r="E31" s="27"/>
      <c r="F31" s="28"/>
      <c r="G31" s="29"/>
      <c r="H31" s="24"/>
      <c r="I31" s="25"/>
      <c r="J31" s="25"/>
      <c r="K31" s="26"/>
    </row>
    <row r="32" spans="1:11" ht="22.5" customHeight="1">
      <c r="A32" s="24"/>
      <c r="B32" s="25"/>
      <c r="C32" s="25"/>
      <c r="D32" s="26"/>
      <c r="E32" s="27"/>
      <c r="F32" s="28"/>
      <c r="G32" s="29"/>
      <c r="H32" s="24"/>
      <c r="I32" s="25"/>
      <c r="J32" s="25"/>
      <c r="K32" s="26"/>
    </row>
    <row r="33" spans="1:11" ht="22.5" customHeight="1">
      <c r="A33" s="24"/>
      <c r="B33" s="25"/>
      <c r="C33" s="25"/>
      <c r="D33" s="26"/>
      <c r="E33" s="27"/>
      <c r="F33" s="28"/>
      <c r="G33" s="29"/>
      <c r="H33" s="24"/>
      <c r="I33" s="25"/>
      <c r="J33" s="25"/>
      <c r="K33" s="26"/>
    </row>
    <row r="34" spans="1:11" ht="22.5" customHeight="1">
      <c r="A34" s="24"/>
      <c r="B34" s="25"/>
      <c r="C34" s="25"/>
      <c r="D34" s="26"/>
      <c r="E34" s="27"/>
      <c r="F34" s="28"/>
      <c r="G34" s="29"/>
      <c r="H34" s="24"/>
      <c r="I34" s="25"/>
      <c r="J34" s="25"/>
      <c r="K34" s="26"/>
    </row>
    <row r="35" spans="1:11" ht="22.5" customHeight="1">
      <c r="A35" s="24"/>
      <c r="B35" s="25"/>
      <c r="C35" s="25"/>
      <c r="D35" s="26"/>
      <c r="E35" s="27"/>
      <c r="F35" s="28"/>
      <c r="G35" s="29"/>
      <c r="H35" s="24"/>
      <c r="I35" s="25"/>
      <c r="J35" s="25"/>
      <c r="K35" s="26"/>
    </row>
    <row r="36" spans="1:11" ht="22.5" customHeight="1">
      <c r="A36" s="24"/>
      <c r="B36" s="25"/>
      <c r="C36" s="25"/>
      <c r="D36" s="26"/>
      <c r="E36" s="27"/>
      <c r="F36" s="28"/>
      <c r="G36" s="29"/>
      <c r="H36" s="24"/>
      <c r="I36" s="25"/>
      <c r="J36" s="25"/>
      <c r="K36" s="26"/>
    </row>
    <row r="37" spans="1:11" ht="22.5" customHeight="1">
      <c r="A37" s="24"/>
      <c r="B37" s="25"/>
      <c r="C37" s="25"/>
      <c r="D37" s="26"/>
      <c r="E37" s="27"/>
      <c r="F37" s="28"/>
      <c r="G37" s="29"/>
      <c r="H37" s="24"/>
      <c r="I37" s="25"/>
      <c r="J37" s="25"/>
      <c r="K37" s="26"/>
    </row>
    <row r="38" spans="1:11" ht="22.5" customHeight="1">
      <c r="A38" s="24"/>
      <c r="B38" s="25"/>
      <c r="C38" s="25"/>
      <c r="D38" s="26"/>
      <c r="E38" s="27"/>
      <c r="F38" s="28"/>
      <c r="G38" s="29"/>
      <c r="H38" s="24"/>
      <c r="I38" s="25"/>
      <c r="J38" s="25"/>
      <c r="K38" s="26"/>
    </row>
    <row r="39" spans="1:11" ht="22.5" customHeight="1">
      <c r="A39" s="24"/>
      <c r="B39" s="25"/>
      <c r="C39" s="25"/>
      <c r="D39" s="26"/>
      <c r="E39" s="27"/>
      <c r="F39" s="28"/>
      <c r="G39" s="29"/>
      <c r="H39" s="24"/>
      <c r="I39" s="25"/>
      <c r="J39" s="25"/>
      <c r="K39" s="26"/>
    </row>
    <row r="40" spans="1:11" ht="22.5" customHeight="1">
      <c r="A40" s="24"/>
      <c r="B40" s="25"/>
      <c r="C40" s="25"/>
      <c r="D40" s="26"/>
      <c r="E40" s="27"/>
      <c r="F40" s="28"/>
      <c r="G40" s="29"/>
      <c r="H40" s="24"/>
      <c r="I40" s="25"/>
      <c r="J40" s="25"/>
      <c r="K40" s="26"/>
    </row>
    <row r="41" spans="1:11" ht="22.5" customHeight="1">
      <c r="A41" s="24"/>
      <c r="B41" s="25"/>
      <c r="C41" s="25"/>
      <c r="D41" s="26"/>
      <c r="E41" s="27"/>
      <c r="F41" s="28"/>
      <c r="G41" s="29"/>
      <c r="H41" s="24"/>
      <c r="I41" s="25"/>
      <c r="J41" s="25"/>
      <c r="K41" s="26"/>
    </row>
    <row r="42" spans="1:11" ht="22.5" customHeight="1">
      <c r="A42" s="24"/>
      <c r="B42" s="25"/>
      <c r="C42" s="25"/>
      <c r="D42" s="26"/>
      <c r="E42" s="27"/>
      <c r="F42" s="28"/>
      <c r="G42" s="29"/>
      <c r="H42" s="24"/>
      <c r="I42" s="25"/>
      <c r="J42" s="25"/>
      <c r="K42" s="26"/>
    </row>
    <row r="43" spans="1:11" ht="22.5" customHeight="1">
      <c r="A43" s="24"/>
      <c r="B43" s="25"/>
      <c r="C43" s="25"/>
      <c r="D43" s="26"/>
      <c r="E43" s="27"/>
      <c r="F43" s="28"/>
      <c r="G43" s="29"/>
      <c r="H43" s="24"/>
      <c r="I43" s="25"/>
      <c r="J43" s="25"/>
      <c r="K43" s="26"/>
    </row>
    <row r="44" spans="1:11" ht="22.5" customHeight="1">
      <c r="A44" s="24"/>
      <c r="B44" s="25"/>
      <c r="C44" s="25"/>
      <c r="D44" s="26"/>
      <c r="E44" s="27"/>
      <c r="F44" s="28"/>
      <c r="G44" s="29"/>
      <c r="H44" s="24"/>
      <c r="I44" s="25"/>
      <c r="J44" s="25"/>
      <c r="K44" s="26"/>
    </row>
    <row r="45" spans="1:11" ht="22.5" customHeight="1">
      <c r="A45" s="24"/>
      <c r="B45" s="25"/>
      <c r="C45" s="25"/>
      <c r="D45" s="26"/>
      <c r="E45" s="27"/>
      <c r="F45" s="28"/>
      <c r="G45" s="29"/>
      <c r="H45" s="24"/>
      <c r="I45" s="25"/>
      <c r="J45" s="25"/>
      <c r="K45" s="26"/>
    </row>
    <row r="46" spans="1:11" ht="22.5" customHeight="1">
      <c r="A46" s="24"/>
      <c r="B46" s="25"/>
      <c r="C46" s="25"/>
      <c r="D46" s="26"/>
      <c r="E46" s="27"/>
      <c r="F46" s="28"/>
      <c r="G46" s="29"/>
      <c r="H46" s="24"/>
      <c r="I46" s="25"/>
      <c r="J46" s="25"/>
      <c r="K46" s="26"/>
    </row>
    <row r="47" spans="1:11" ht="22.5" customHeight="1">
      <c r="A47" s="24"/>
      <c r="B47" s="25"/>
      <c r="C47" s="25"/>
      <c r="D47" s="26"/>
      <c r="E47" s="27"/>
      <c r="F47" s="28"/>
      <c r="G47" s="29"/>
      <c r="H47" s="24"/>
      <c r="I47" s="25"/>
      <c r="J47" s="25"/>
      <c r="K47" s="26"/>
    </row>
    <row r="48" spans="1:11" ht="22.5" customHeight="1">
      <c r="A48" s="33">
        <v>999</v>
      </c>
      <c r="B48" s="34" t="s">
        <v>116</v>
      </c>
      <c r="C48" s="34" t="s">
        <v>117</v>
      </c>
      <c r="D48" s="35" t="s">
        <v>118</v>
      </c>
      <c r="E48" s="27"/>
      <c r="F48" s="28"/>
      <c r="G48" s="32"/>
      <c r="H48" s="33">
        <v>999</v>
      </c>
      <c r="I48" s="34" t="s">
        <v>119</v>
      </c>
      <c r="J48" s="34" t="s">
        <v>120</v>
      </c>
      <c r="K48" s="35" t="s">
        <v>121</v>
      </c>
    </row>
  </sheetData>
  <sheetProtection/>
  <mergeCells count="2">
    <mergeCell ref="A1:K1"/>
    <mergeCell ref="A25:K25"/>
  </mergeCells>
  <printOptions/>
  <pageMargins left="0.39375" right="0.39375" top="0.39375" bottom="0.5902777777777778" header="0.5118055555555556" footer="0.5118055555555556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customWidth="1"/>
    <col min="2" max="2" width="30.75390625" style="0" customWidth="1"/>
    <col min="3" max="3" width="19.25390625" style="0" customWidth="1"/>
    <col min="4" max="4" width="11.875" style="0" customWidth="1"/>
    <col min="5" max="5" width="2.00390625" style="0" customWidth="1"/>
    <col min="6" max="6" width="2.25390625" style="0" customWidth="1"/>
    <col min="7" max="7" width="0" style="0" hidden="1" customWidth="1"/>
    <col min="8" max="8" width="6.125" style="0" customWidth="1"/>
    <col min="9" max="9" width="30.75390625" style="0" customWidth="1"/>
    <col min="10" max="10" width="19.25390625" style="0" customWidth="1"/>
    <col min="11" max="11" width="11.875" style="0" customWidth="1"/>
  </cols>
  <sheetData>
    <row r="1" spans="1:13" ht="20.25" customHeight="1">
      <c r="A1" s="42" t="s">
        <v>384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7"/>
      <c r="M1" s="17"/>
    </row>
    <row r="2" spans="1:13" ht="8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1" ht="12.75">
      <c r="A3" s="18" t="s">
        <v>74</v>
      </c>
      <c r="B3" s="19" t="s">
        <v>75</v>
      </c>
      <c r="C3" s="19" t="s">
        <v>76</v>
      </c>
      <c r="D3" s="20" t="s">
        <v>4</v>
      </c>
      <c r="E3" s="21"/>
      <c r="F3" s="22"/>
      <c r="G3" s="23"/>
      <c r="H3" s="18" t="s">
        <v>74</v>
      </c>
      <c r="I3" s="19" t="s">
        <v>75</v>
      </c>
      <c r="J3" s="19" t="s">
        <v>76</v>
      </c>
      <c r="K3" s="20" t="s">
        <v>4</v>
      </c>
    </row>
    <row r="4" spans="1:11" ht="22.5" customHeight="1">
      <c r="A4" s="24">
        <v>402</v>
      </c>
      <c r="B4" s="25" t="s">
        <v>385</v>
      </c>
      <c r="C4" s="25" t="s">
        <v>103</v>
      </c>
      <c r="D4" s="26">
        <v>1996</v>
      </c>
      <c r="E4" s="27"/>
      <c r="F4" s="28"/>
      <c r="G4" s="29"/>
      <c r="H4" s="24"/>
      <c r="I4" s="25"/>
      <c r="J4" s="25"/>
      <c r="K4" s="26"/>
    </row>
    <row r="5" spans="1:11" ht="22.5" customHeight="1">
      <c r="A5" s="24">
        <v>3</v>
      </c>
      <c r="B5" s="25" t="s">
        <v>386</v>
      </c>
      <c r="C5" s="25" t="s">
        <v>387</v>
      </c>
      <c r="D5" s="26">
        <v>1997</v>
      </c>
      <c r="E5" s="27"/>
      <c r="F5" s="28"/>
      <c r="G5" s="29"/>
      <c r="H5" s="24"/>
      <c r="I5" s="25"/>
      <c r="J5" s="25"/>
      <c r="K5" s="26"/>
    </row>
    <row r="6" spans="1:11" ht="22.5" customHeight="1">
      <c r="A6" s="24">
        <v>21</v>
      </c>
      <c r="B6" s="25" t="s">
        <v>388</v>
      </c>
      <c r="C6" s="25" t="s">
        <v>389</v>
      </c>
      <c r="D6" s="26">
        <v>1997</v>
      </c>
      <c r="E6" s="27"/>
      <c r="F6" s="28"/>
      <c r="G6" s="29"/>
      <c r="H6" s="24"/>
      <c r="I6" s="25"/>
      <c r="J6" s="25"/>
      <c r="K6" s="26"/>
    </row>
    <row r="7" spans="1:11" ht="22.5" customHeight="1">
      <c r="A7" s="24">
        <v>38</v>
      </c>
      <c r="B7" s="25" t="s">
        <v>390</v>
      </c>
      <c r="C7" s="25" t="s">
        <v>391</v>
      </c>
      <c r="D7" s="26">
        <v>1996</v>
      </c>
      <c r="E7" s="27"/>
      <c r="F7" s="28"/>
      <c r="G7" s="29"/>
      <c r="H7" s="24"/>
      <c r="I7" s="25"/>
      <c r="J7" s="25"/>
      <c r="K7" s="26"/>
    </row>
    <row r="8" spans="1:11" ht="22.5" customHeight="1">
      <c r="A8" s="24">
        <v>66</v>
      </c>
      <c r="B8" s="25" t="s">
        <v>392</v>
      </c>
      <c r="C8" s="25" t="s">
        <v>393</v>
      </c>
      <c r="D8" s="26">
        <v>1996</v>
      </c>
      <c r="E8" s="27"/>
      <c r="F8" s="28"/>
      <c r="G8" s="29"/>
      <c r="H8" s="24"/>
      <c r="I8" s="25"/>
      <c r="J8" s="25"/>
      <c r="K8" s="26"/>
    </row>
    <row r="9" spans="1:11" ht="22.5" customHeight="1">
      <c r="A9" s="24">
        <v>78</v>
      </c>
      <c r="B9" s="25" t="s">
        <v>394</v>
      </c>
      <c r="C9" s="25" t="s">
        <v>174</v>
      </c>
      <c r="D9" s="26">
        <v>1996</v>
      </c>
      <c r="E9" s="27"/>
      <c r="F9" s="28"/>
      <c r="G9" s="29"/>
      <c r="H9" s="24"/>
      <c r="I9" s="25"/>
      <c r="J9" s="25"/>
      <c r="K9" s="26"/>
    </row>
    <row r="10" spans="1:11" ht="22.5" customHeight="1">
      <c r="A10" s="24">
        <v>85</v>
      </c>
      <c r="B10" s="25" t="s">
        <v>395</v>
      </c>
      <c r="C10" s="25" t="s">
        <v>186</v>
      </c>
      <c r="D10" s="26">
        <v>1997</v>
      </c>
      <c r="E10" s="27"/>
      <c r="F10" s="28"/>
      <c r="G10" s="29"/>
      <c r="H10" s="24"/>
      <c r="I10" s="25"/>
      <c r="J10" s="25"/>
      <c r="K10" s="26"/>
    </row>
    <row r="11" spans="1:11" ht="22.5" customHeight="1">
      <c r="A11" s="24">
        <v>112</v>
      </c>
      <c r="B11" s="25" t="s">
        <v>396</v>
      </c>
      <c r="C11" s="25" t="s">
        <v>397</v>
      </c>
      <c r="D11" s="26">
        <v>1997</v>
      </c>
      <c r="E11" s="27"/>
      <c r="F11" s="28"/>
      <c r="G11" s="29"/>
      <c r="H11" s="24"/>
      <c r="I11" s="25"/>
      <c r="J11" s="25"/>
      <c r="K11" s="26"/>
    </row>
    <row r="12" spans="1:11" ht="22.5" customHeight="1">
      <c r="A12" s="24">
        <v>116</v>
      </c>
      <c r="B12" s="25" t="s">
        <v>398</v>
      </c>
      <c r="C12" s="25" t="s">
        <v>95</v>
      </c>
      <c r="D12" s="26">
        <v>1995</v>
      </c>
      <c r="E12" s="27"/>
      <c r="F12" s="28"/>
      <c r="G12" s="29"/>
      <c r="H12" s="24"/>
      <c r="I12" s="25"/>
      <c r="J12" s="25"/>
      <c r="K12" s="26"/>
    </row>
    <row r="13" spans="1:11" ht="22.5" customHeight="1">
      <c r="A13" s="24">
        <v>182</v>
      </c>
      <c r="B13" s="25" t="s">
        <v>399</v>
      </c>
      <c r="C13" s="25" t="s">
        <v>93</v>
      </c>
      <c r="D13" s="26">
        <v>1997</v>
      </c>
      <c r="E13" s="27"/>
      <c r="F13" s="28"/>
      <c r="G13" s="29"/>
      <c r="H13" s="24"/>
      <c r="I13" s="25"/>
      <c r="J13" s="25"/>
      <c r="K13" s="26"/>
    </row>
    <row r="14" spans="1:11" ht="22.5" customHeight="1">
      <c r="A14" s="24">
        <v>197</v>
      </c>
      <c r="B14" s="25" t="s">
        <v>400</v>
      </c>
      <c r="C14" s="25" t="s">
        <v>401</v>
      </c>
      <c r="D14" s="26">
        <v>1997</v>
      </c>
      <c r="E14" s="27"/>
      <c r="F14" s="28"/>
      <c r="G14" s="29"/>
      <c r="H14" s="24"/>
      <c r="I14" s="25"/>
      <c r="J14" s="25"/>
      <c r="K14" s="26"/>
    </row>
    <row r="15" spans="1:11" ht="22.5" customHeight="1">
      <c r="A15" s="24"/>
      <c r="B15" s="25"/>
      <c r="C15" s="25"/>
      <c r="D15" s="26"/>
      <c r="E15" s="27"/>
      <c r="F15" s="28"/>
      <c r="G15" s="29"/>
      <c r="H15" s="24"/>
      <c r="I15" s="25"/>
      <c r="J15" s="25"/>
      <c r="K15" s="26"/>
    </row>
    <row r="16" spans="1:11" ht="22.5" customHeight="1">
      <c r="A16" s="24"/>
      <c r="B16" s="25"/>
      <c r="C16" s="25"/>
      <c r="D16" s="26"/>
      <c r="E16" s="27"/>
      <c r="F16" s="28"/>
      <c r="G16" s="29"/>
      <c r="H16" s="24"/>
      <c r="I16" s="25"/>
      <c r="J16" s="25"/>
      <c r="K16" s="26"/>
    </row>
    <row r="17" spans="1:11" ht="22.5" customHeight="1">
      <c r="A17" s="24"/>
      <c r="B17" s="25"/>
      <c r="C17" s="25"/>
      <c r="D17" s="26"/>
      <c r="E17" s="27"/>
      <c r="F17" s="28"/>
      <c r="G17" s="29"/>
      <c r="H17" s="24"/>
      <c r="I17" s="25"/>
      <c r="J17" s="25"/>
      <c r="K17" s="26"/>
    </row>
    <row r="18" spans="1:11" ht="22.5" customHeight="1">
      <c r="A18" s="24"/>
      <c r="B18" s="25"/>
      <c r="C18" s="25"/>
      <c r="D18" s="26"/>
      <c r="E18" s="27"/>
      <c r="F18" s="28"/>
      <c r="G18" s="29"/>
      <c r="H18" s="24"/>
      <c r="I18" s="25"/>
      <c r="J18" s="25"/>
      <c r="K18" s="26"/>
    </row>
    <row r="19" spans="1:11" ht="22.5" customHeight="1">
      <c r="A19" s="24"/>
      <c r="B19" s="25"/>
      <c r="C19" s="25"/>
      <c r="D19" s="26"/>
      <c r="E19" s="27"/>
      <c r="F19" s="28"/>
      <c r="G19" s="29"/>
      <c r="H19" s="24"/>
      <c r="I19" s="25"/>
      <c r="J19" s="25"/>
      <c r="K19" s="26"/>
    </row>
    <row r="20" spans="1:11" ht="22.5" customHeight="1">
      <c r="A20" s="24"/>
      <c r="B20" s="25"/>
      <c r="C20" s="25"/>
      <c r="D20" s="26"/>
      <c r="E20" s="27"/>
      <c r="F20" s="28"/>
      <c r="G20" s="29"/>
      <c r="H20" s="24"/>
      <c r="I20" s="25"/>
      <c r="J20" s="25"/>
      <c r="K20" s="26"/>
    </row>
    <row r="21" spans="1:11" ht="22.5" customHeight="1">
      <c r="A21" s="24"/>
      <c r="B21" s="25"/>
      <c r="C21" s="25"/>
      <c r="D21" s="26"/>
      <c r="E21" s="27"/>
      <c r="F21" s="28"/>
      <c r="G21" s="29"/>
      <c r="H21" s="24"/>
      <c r="I21" s="25"/>
      <c r="J21" s="25"/>
      <c r="K21" s="26"/>
    </row>
    <row r="22" spans="1:11" ht="22.5" customHeight="1">
      <c r="A22" s="24"/>
      <c r="B22" s="25"/>
      <c r="C22" s="25"/>
      <c r="D22" s="26"/>
      <c r="E22" s="27"/>
      <c r="F22" s="28"/>
      <c r="G22" s="29"/>
      <c r="H22" s="24"/>
      <c r="I22" s="25"/>
      <c r="J22" s="25"/>
      <c r="K22" s="26"/>
    </row>
    <row r="23" spans="1:11" ht="22.5" customHeight="1">
      <c r="A23" s="24"/>
      <c r="B23" s="25"/>
      <c r="C23" s="25"/>
      <c r="D23" s="26"/>
      <c r="E23" s="27"/>
      <c r="F23" s="28"/>
      <c r="G23" s="29"/>
      <c r="H23" s="24"/>
      <c r="I23" s="25"/>
      <c r="J23" s="25"/>
      <c r="K23" s="26"/>
    </row>
    <row r="24" spans="1:11" ht="24.75" customHeight="1">
      <c r="A24" s="33"/>
      <c r="B24" s="34"/>
      <c r="C24" s="34"/>
      <c r="D24" s="35"/>
      <c r="E24" s="27"/>
      <c r="F24" s="28"/>
      <c r="G24" s="32"/>
      <c r="H24" s="33"/>
      <c r="I24" s="34"/>
      <c r="J24" s="34"/>
      <c r="K24" s="35"/>
    </row>
    <row r="25" spans="1:11" ht="24.75" customHeight="1">
      <c r="A25" s="42" t="s">
        <v>384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ht="9.75" customHeight="1"/>
    <row r="27" spans="1:11" ht="22.5" customHeight="1">
      <c r="A27" s="18" t="s">
        <v>74</v>
      </c>
      <c r="B27" s="19" t="s">
        <v>75</v>
      </c>
      <c r="C27" s="19" t="s">
        <v>76</v>
      </c>
      <c r="D27" s="20" t="s">
        <v>4</v>
      </c>
      <c r="E27" s="21"/>
      <c r="F27" s="22"/>
      <c r="G27" s="23"/>
      <c r="H27" s="18" t="s">
        <v>74</v>
      </c>
      <c r="I27" s="19" t="s">
        <v>75</v>
      </c>
      <c r="J27" s="19" t="s">
        <v>76</v>
      </c>
      <c r="K27" s="20" t="s">
        <v>4</v>
      </c>
    </row>
    <row r="28" spans="1:11" ht="22.5" customHeight="1">
      <c r="A28" s="24">
        <v>3</v>
      </c>
      <c r="B28" s="25" t="s">
        <v>112</v>
      </c>
      <c r="C28" s="25" t="s">
        <v>113</v>
      </c>
      <c r="D28" s="26">
        <v>9</v>
      </c>
      <c r="E28" s="27"/>
      <c r="F28" s="28"/>
      <c r="G28" s="29"/>
      <c r="H28" s="24">
        <v>4</v>
      </c>
      <c r="I28" s="25" t="s">
        <v>114</v>
      </c>
      <c r="J28" s="25" t="s">
        <v>115</v>
      </c>
      <c r="K28" s="26">
        <v>9</v>
      </c>
    </row>
    <row r="29" spans="1:11" ht="22.5" customHeight="1">
      <c r="A29" s="24"/>
      <c r="B29" s="25"/>
      <c r="C29" s="25"/>
      <c r="D29" s="26"/>
      <c r="E29" s="27"/>
      <c r="F29" s="28"/>
      <c r="G29" s="29"/>
      <c r="H29" s="24"/>
      <c r="I29" s="25"/>
      <c r="J29" s="25"/>
      <c r="K29" s="26"/>
    </row>
    <row r="30" spans="1:11" ht="22.5" customHeight="1">
      <c r="A30" s="24"/>
      <c r="B30" s="25"/>
      <c r="C30" s="25"/>
      <c r="D30" s="26"/>
      <c r="E30" s="27"/>
      <c r="F30" s="28"/>
      <c r="G30" s="29"/>
      <c r="H30" s="24"/>
      <c r="I30" s="25"/>
      <c r="J30" s="25"/>
      <c r="K30" s="26"/>
    </row>
    <row r="31" spans="1:11" ht="22.5" customHeight="1">
      <c r="A31" s="24"/>
      <c r="B31" s="25"/>
      <c r="C31" s="25"/>
      <c r="D31" s="26"/>
      <c r="E31" s="27"/>
      <c r="F31" s="28"/>
      <c r="G31" s="29"/>
      <c r="H31" s="24"/>
      <c r="I31" s="25"/>
      <c r="J31" s="25"/>
      <c r="K31" s="26"/>
    </row>
    <row r="32" spans="1:11" ht="22.5" customHeight="1">
      <c r="A32" s="24"/>
      <c r="B32" s="25"/>
      <c r="C32" s="25"/>
      <c r="D32" s="26"/>
      <c r="E32" s="27"/>
      <c r="F32" s="28"/>
      <c r="G32" s="29"/>
      <c r="H32" s="24"/>
      <c r="I32" s="25"/>
      <c r="J32" s="25"/>
      <c r="K32" s="26"/>
    </row>
    <row r="33" spans="1:11" ht="22.5" customHeight="1">
      <c r="A33" s="24"/>
      <c r="B33" s="25"/>
      <c r="C33" s="25"/>
      <c r="D33" s="26"/>
      <c r="E33" s="27"/>
      <c r="F33" s="28"/>
      <c r="G33" s="29"/>
      <c r="H33" s="24"/>
      <c r="I33" s="25"/>
      <c r="J33" s="25"/>
      <c r="K33" s="26"/>
    </row>
    <row r="34" spans="1:11" ht="22.5" customHeight="1">
      <c r="A34" s="24"/>
      <c r="B34" s="25"/>
      <c r="C34" s="25"/>
      <c r="D34" s="26"/>
      <c r="E34" s="27"/>
      <c r="F34" s="28"/>
      <c r="G34" s="29"/>
      <c r="H34" s="24"/>
      <c r="I34" s="25"/>
      <c r="J34" s="25"/>
      <c r="K34" s="26"/>
    </row>
    <row r="35" spans="1:11" ht="22.5" customHeight="1">
      <c r="A35" s="24"/>
      <c r="B35" s="25"/>
      <c r="C35" s="25"/>
      <c r="D35" s="26"/>
      <c r="E35" s="27"/>
      <c r="F35" s="28"/>
      <c r="G35" s="29"/>
      <c r="H35" s="24"/>
      <c r="I35" s="25"/>
      <c r="J35" s="25"/>
      <c r="K35" s="26"/>
    </row>
    <row r="36" spans="1:11" ht="22.5" customHeight="1">
      <c r="A36" s="24"/>
      <c r="B36" s="25"/>
      <c r="C36" s="25"/>
      <c r="D36" s="26"/>
      <c r="E36" s="27"/>
      <c r="F36" s="28"/>
      <c r="G36" s="29"/>
      <c r="H36" s="24"/>
      <c r="I36" s="25"/>
      <c r="J36" s="25"/>
      <c r="K36" s="26"/>
    </row>
    <row r="37" spans="1:11" ht="22.5" customHeight="1">
      <c r="A37" s="24"/>
      <c r="B37" s="25"/>
      <c r="C37" s="25"/>
      <c r="D37" s="26"/>
      <c r="E37" s="27"/>
      <c r="F37" s="28"/>
      <c r="G37" s="29"/>
      <c r="H37" s="24"/>
      <c r="I37" s="25"/>
      <c r="J37" s="25"/>
      <c r="K37" s="26"/>
    </row>
    <row r="38" spans="1:11" ht="22.5" customHeight="1">
      <c r="A38" s="24"/>
      <c r="B38" s="25"/>
      <c r="C38" s="25"/>
      <c r="D38" s="26"/>
      <c r="E38" s="27"/>
      <c r="F38" s="28"/>
      <c r="G38" s="29"/>
      <c r="H38" s="24"/>
      <c r="I38" s="25"/>
      <c r="J38" s="25"/>
      <c r="K38" s="26"/>
    </row>
    <row r="39" spans="1:11" ht="22.5" customHeight="1">
      <c r="A39" s="24"/>
      <c r="B39" s="25"/>
      <c r="C39" s="25"/>
      <c r="D39" s="26"/>
      <c r="E39" s="27"/>
      <c r="F39" s="28"/>
      <c r="G39" s="29"/>
      <c r="H39" s="24"/>
      <c r="I39" s="25"/>
      <c r="J39" s="25"/>
      <c r="K39" s="26"/>
    </row>
    <row r="40" spans="1:11" ht="22.5" customHeight="1">
      <c r="A40" s="24"/>
      <c r="B40" s="25"/>
      <c r="C40" s="25"/>
      <c r="D40" s="26"/>
      <c r="E40" s="27"/>
      <c r="F40" s="28"/>
      <c r="G40" s="29"/>
      <c r="H40" s="24"/>
      <c r="I40" s="25"/>
      <c r="J40" s="25"/>
      <c r="K40" s="26"/>
    </row>
    <row r="41" spans="1:11" ht="22.5" customHeight="1">
      <c r="A41" s="24"/>
      <c r="B41" s="25"/>
      <c r="C41" s="25"/>
      <c r="D41" s="26"/>
      <c r="E41" s="27"/>
      <c r="F41" s="28"/>
      <c r="G41" s="29"/>
      <c r="H41" s="24"/>
      <c r="I41" s="25"/>
      <c r="J41" s="25"/>
      <c r="K41" s="26"/>
    </row>
    <row r="42" spans="1:11" ht="22.5" customHeight="1">
      <c r="A42" s="24"/>
      <c r="B42" s="25"/>
      <c r="C42" s="25"/>
      <c r="D42" s="26"/>
      <c r="E42" s="27"/>
      <c r="F42" s="28"/>
      <c r="G42" s="29"/>
      <c r="H42" s="24"/>
      <c r="I42" s="25"/>
      <c r="J42" s="25"/>
      <c r="K42" s="26"/>
    </row>
    <row r="43" spans="1:11" ht="22.5" customHeight="1">
      <c r="A43" s="24"/>
      <c r="B43" s="25"/>
      <c r="C43" s="25"/>
      <c r="D43" s="26"/>
      <c r="E43" s="27"/>
      <c r="F43" s="28"/>
      <c r="G43" s="29"/>
      <c r="H43" s="24"/>
      <c r="I43" s="25"/>
      <c r="J43" s="25"/>
      <c r="K43" s="26"/>
    </row>
    <row r="44" spans="1:11" ht="22.5" customHeight="1">
      <c r="A44" s="24"/>
      <c r="B44" s="25"/>
      <c r="C44" s="25"/>
      <c r="D44" s="26"/>
      <c r="E44" s="27"/>
      <c r="F44" s="28"/>
      <c r="G44" s="29"/>
      <c r="H44" s="24"/>
      <c r="I44" s="25"/>
      <c r="J44" s="25"/>
      <c r="K44" s="26"/>
    </row>
    <row r="45" spans="1:11" ht="22.5" customHeight="1">
      <c r="A45" s="24"/>
      <c r="B45" s="25"/>
      <c r="C45" s="25"/>
      <c r="D45" s="26"/>
      <c r="E45" s="27"/>
      <c r="F45" s="28"/>
      <c r="G45" s="29"/>
      <c r="H45" s="24"/>
      <c r="I45" s="25"/>
      <c r="J45" s="25"/>
      <c r="K45" s="26"/>
    </row>
    <row r="46" spans="1:11" ht="22.5" customHeight="1">
      <c r="A46" s="24"/>
      <c r="B46" s="25"/>
      <c r="C46" s="25"/>
      <c r="D46" s="26"/>
      <c r="E46" s="27"/>
      <c r="F46" s="28"/>
      <c r="G46" s="29"/>
      <c r="H46" s="24"/>
      <c r="I46" s="25"/>
      <c r="J46" s="25"/>
      <c r="K46" s="26"/>
    </row>
    <row r="47" spans="1:11" ht="22.5" customHeight="1">
      <c r="A47" s="24"/>
      <c r="B47" s="25"/>
      <c r="C47" s="25"/>
      <c r="D47" s="26"/>
      <c r="E47" s="27"/>
      <c r="F47" s="28"/>
      <c r="G47" s="29"/>
      <c r="H47" s="24"/>
      <c r="I47" s="25"/>
      <c r="J47" s="25"/>
      <c r="K47" s="26"/>
    </row>
    <row r="48" spans="1:11" ht="22.5" customHeight="1">
      <c r="A48" s="33">
        <v>999</v>
      </c>
      <c r="B48" s="34" t="s">
        <v>116</v>
      </c>
      <c r="C48" s="34" t="s">
        <v>117</v>
      </c>
      <c r="D48" s="35" t="s">
        <v>118</v>
      </c>
      <c r="E48" s="27"/>
      <c r="F48" s="28"/>
      <c r="G48" s="32"/>
      <c r="H48" s="33">
        <v>999</v>
      </c>
      <c r="I48" s="34" t="s">
        <v>119</v>
      </c>
      <c r="J48" s="34" t="s">
        <v>120</v>
      </c>
      <c r="K48" s="35" t="s">
        <v>121</v>
      </c>
    </row>
  </sheetData>
  <sheetProtection/>
  <mergeCells count="2">
    <mergeCell ref="A1:K1"/>
    <mergeCell ref="A25:K25"/>
  </mergeCells>
  <printOptions/>
  <pageMargins left="0.39375" right="0.39375" top="0.39375" bottom="0.5902777777777778" header="0.5118055555555556" footer="0.5118055555555556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75390625" style="0" customWidth="1"/>
    <col min="2" max="2" width="30.75390625" style="0" customWidth="1"/>
    <col min="3" max="3" width="18.625" style="0" customWidth="1"/>
    <col min="4" max="4" width="12.25390625" style="0" customWidth="1"/>
    <col min="5" max="5" width="2.00390625" style="0" customWidth="1"/>
    <col min="6" max="6" width="2.25390625" style="0" customWidth="1"/>
    <col min="7" max="7" width="0" style="0" hidden="1" customWidth="1"/>
    <col min="8" max="8" width="6.125" style="0" customWidth="1"/>
    <col min="9" max="9" width="30.75390625" style="0" customWidth="1"/>
    <col min="10" max="10" width="18.625" style="0" customWidth="1"/>
    <col min="11" max="11" width="12.75390625" style="0" customWidth="1"/>
  </cols>
  <sheetData>
    <row r="1" spans="1:13" ht="20.25" customHeight="1">
      <c r="A1" s="42" t="s">
        <v>402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7"/>
      <c r="M1" s="17"/>
    </row>
    <row r="2" spans="1:13" ht="8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1" ht="12.75">
      <c r="A3" s="18" t="s">
        <v>74</v>
      </c>
      <c r="B3" s="19" t="s">
        <v>75</v>
      </c>
      <c r="C3" s="19" t="s">
        <v>76</v>
      </c>
      <c r="D3" s="20" t="s">
        <v>4</v>
      </c>
      <c r="E3" s="21"/>
      <c r="F3" s="22"/>
      <c r="G3" s="23"/>
      <c r="H3" s="18" t="s">
        <v>74</v>
      </c>
      <c r="I3" s="19" t="s">
        <v>75</v>
      </c>
      <c r="J3" s="19" t="s">
        <v>76</v>
      </c>
      <c r="K3" s="20" t="s">
        <v>4</v>
      </c>
    </row>
    <row r="4" spans="1:11" ht="22.5" customHeight="1">
      <c r="A4" s="24">
        <v>342</v>
      </c>
      <c r="B4" s="25" t="s">
        <v>403</v>
      </c>
      <c r="C4" s="25" t="s">
        <v>103</v>
      </c>
      <c r="D4" s="26">
        <v>1999</v>
      </c>
      <c r="E4" s="27"/>
      <c r="F4" s="28"/>
      <c r="G4" s="29"/>
      <c r="H4" s="24"/>
      <c r="I4" s="25"/>
      <c r="J4" s="25"/>
      <c r="K4" s="26"/>
    </row>
    <row r="5" spans="1:11" ht="22.5" customHeight="1">
      <c r="A5" s="24">
        <v>348</v>
      </c>
      <c r="B5" s="25" t="s">
        <v>404</v>
      </c>
      <c r="C5" s="25" t="s">
        <v>245</v>
      </c>
      <c r="D5" s="26">
        <v>1998</v>
      </c>
      <c r="E5" s="27"/>
      <c r="F5" s="28"/>
      <c r="G5" s="29"/>
      <c r="H5" s="24"/>
      <c r="I5" s="25"/>
      <c r="J5" s="25"/>
      <c r="K5" s="26"/>
    </row>
    <row r="6" spans="1:11" ht="22.5" customHeight="1">
      <c r="A6" s="24">
        <v>374</v>
      </c>
      <c r="B6" s="25" t="s">
        <v>405</v>
      </c>
      <c r="C6" s="25" t="s">
        <v>245</v>
      </c>
      <c r="D6" s="26">
        <v>1998</v>
      </c>
      <c r="E6" s="27"/>
      <c r="F6" s="28"/>
      <c r="G6" s="29"/>
      <c r="H6" s="24"/>
      <c r="I6" s="25"/>
      <c r="J6" s="25"/>
      <c r="K6" s="26"/>
    </row>
    <row r="7" spans="1:11" ht="22.5" customHeight="1">
      <c r="A7" s="24">
        <v>375</v>
      </c>
      <c r="B7" s="25" t="s">
        <v>406</v>
      </c>
      <c r="C7" s="25" t="s">
        <v>245</v>
      </c>
      <c r="D7" s="26">
        <v>1999</v>
      </c>
      <c r="E7" s="27"/>
      <c r="F7" s="28"/>
      <c r="G7" s="29"/>
      <c r="H7" s="24"/>
      <c r="I7" s="25"/>
      <c r="J7" s="25"/>
      <c r="K7" s="26"/>
    </row>
    <row r="8" spans="1:11" ht="22.5" customHeight="1">
      <c r="A8" s="24">
        <v>26</v>
      </c>
      <c r="B8" s="25" t="s">
        <v>407</v>
      </c>
      <c r="C8" s="25" t="s">
        <v>34</v>
      </c>
      <c r="D8" s="26">
        <v>1998</v>
      </c>
      <c r="E8" s="27"/>
      <c r="F8" s="28"/>
      <c r="G8" s="29"/>
      <c r="H8" s="24"/>
      <c r="I8" s="25"/>
      <c r="J8" s="25"/>
      <c r="K8" s="26"/>
    </row>
    <row r="9" spans="1:11" ht="22.5" customHeight="1">
      <c r="A9" s="24">
        <v>68</v>
      </c>
      <c r="B9" s="25" t="s">
        <v>408</v>
      </c>
      <c r="C9" s="25" t="s">
        <v>165</v>
      </c>
      <c r="D9" s="26">
        <v>1998</v>
      </c>
      <c r="E9" s="27"/>
      <c r="F9" s="28"/>
      <c r="G9" s="29"/>
      <c r="H9" s="24"/>
      <c r="I9" s="25"/>
      <c r="J9" s="25"/>
      <c r="K9" s="26"/>
    </row>
    <row r="10" spans="1:11" ht="22.5" customHeight="1">
      <c r="A10" s="24">
        <v>86</v>
      </c>
      <c r="B10" s="25" t="s">
        <v>409</v>
      </c>
      <c r="C10" s="25" t="s">
        <v>410</v>
      </c>
      <c r="D10" s="26">
        <v>1999</v>
      </c>
      <c r="E10" s="27"/>
      <c r="F10" s="28"/>
      <c r="G10" s="29"/>
      <c r="H10" s="24"/>
      <c r="I10" s="25"/>
      <c r="J10" s="25"/>
      <c r="K10" s="26"/>
    </row>
    <row r="11" spans="1:11" ht="22.5" customHeight="1">
      <c r="A11" s="24">
        <v>114</v>
      </c>
      <c r="B11" s="25" t="s">
        <v>411</v>
      </c>
      <c r="C11" s="25" t="s">
        <v>412</v>
      </c>
      <c r="D11" s="26">
        <v>1998</v>
      </c>
      <c r="E11" s="27"/>
      <c r="F11" s="28"/>
      <c r="G11" s="29"/>
      <c r="H11" s="24"/>
      <c r="I11" s="25"/>
      <c r="J11" s="25"/>
      <c r="K11" s="26"/>
    </row>
    <row r="12" spans="1:11" ht="22.5" customHeight="1">
      <c r="A12" s="24">
        <v>115</v>
      </c>
      <c r="B12" s="25" t="s">
        <v>413</v>
      </c>
      <c r="C12" s="25" t="s">
        <v>270</v>
      </c>
      <c r="D12" s="26">
        <v>1999</v>
      </c>
      <c r="E12" s="27"/>
      <c r="F12" s="28"/>
      <c r="G12" s="29"/>
      <c r="H12" s="24"/>
      <c r="I12" s="25"/>
      <c r="J12" s="25"/>
      <c r="K12" s="26"/>
    </row>
    <row r="13" spans="1:11" ht="22.5" customHeight="1">
      <c r="A13" s="24">
        <v>126</v>
      </c>
      <c r="B13" s="25" t="s">
        <v>414</v>
      </c>
      <c r="C13" s="25" t="s">
        <v>210</v>
      </c>
      <c r="D13" s="26">
        <v>1999</v>
      </c>
      <c r="E13" s="27"/>
      <c r="F13" s="28"/>
      <c r="G13" s="29"/>
      <c r="H13" s="24"/>
      <c r="I13" s="25"/>
      <c r="J13" s="25"/>
      <c r="K13" s="26"/>
    </row>
    <row r="14" spans="1:11" ht="22.5" customHeight="1">
      <c r="A14" s="24">
        <v>128</v>
      </c>
      <c r="B14" s="25" t="s">
        <v>415</v>
      </c>
      <c r="C14" s="25" t="s">
        <v>126</v>
      </c>
      <c r="D14" s="26">
        <v>1998</v>
      </c>
      <c r="E14" s="27"/>
      <c r="F14" s="28"/>
      <c r="G14" s="29"/>
      <c r="H14" s="24"/>
      <c r="I14" s="25"/>
      <c r="J14" s="25"/>
      <c r="K14" s="26"/>
    </row>
    <row r="15" spans="1:11" ht="22.5" customHeight="1">
      <c r="A15" s="24">
        <v>165</v>
      </c>
      <c r="B15" s="25" t="s">
        <v>416</v>
      </c>
      <c r="C15" s="25" t="s">
        <v>417</v>
      </c>
      <c r="D15" s="26">
        <v>1998</v>
      </c>
      <c r="E15" s="27"/>
      <c r="F15" s="28"/>
      <c r="G15" s="29"/>
      <c r="H15" s="24"/>
      <c r="I15" s="25"/>
      <c r="J15" s="25"/>
      <c r="K15" s="26"/>
    </row>
    <row r="16" spans="1:11" ht="22.5" customHeight="1">
      <c r="A16" s="24">
        <v>180</v>
      </c>
      <c r="B16" s="25" t="s">
        <v>418</v>
      </c>
      <c r="C16" s="25" t="s">
        <v>34</v>
      </c>
      <c r="D16" s="26">
        <v>1999</v>
      </c>
      <c r="E16" s="27"/>
      <c r="F16" s="28"/>
      <c r="G16" s="29"/>
      <c r="H16" s="24"/>
      <c r="I16" s="25"/>
      <c r="J16" s="25"/>
      <c r="K16" s="26"/>
    </row>
    <row r="17" spans="1:11" ht="22.5" customHeight="1">
      <c r="A17" s="24">
        <v>195</v>
      </c>
      <c r="B17" s="25" t="s">
        <v>419</v>
      </c>
      <c r="C17" s="25" t="s">
        <v>107</v>
      </c>
      <c r="D17" s="26">
        <v>1999</v>
      </c>
      <c r="E17" s="27"/>
      <c r="F17" s="28"/>
      <c r="G17" s="29"/>
      <c r="H17" s="24"/>
      <c r="I17" s="25"/>
      <c r="J17" s="25"/>
      <c r="K17" s="26"/>
    </row>
    <row r="18" spans="1:11" ht="22.5" customHeight="1">
      <c r="A18" s="24"/>
      <c r="B18" s="25"/>
      <c r="C18" s="25"/>
      <c r="D18" s="26"/>
      <c r="E18" s="27"/>
      <c r="F18" s="28"/>
      <c r="G18" s="29"/>
      <c r="H18" s="24"/>
      <c r="I18" s="25"/>
      <c r="J18" s="25"/>
      <c r="K18" s="26"/>
    </row>
    <row r="19" spans="1:11" ht="22.5" customHeight="1">
      <c r="A19" s="24"/>
      <c r="B19" s="25"/>
      <c r="C19" s="25"/>
      <c r="D19" s="26"/>
      <c r="E19" s="27"/>
      <c r="F19" s="28"/>
      <c r="G19" s="29"/>
      <c r="H19" s="24"/>
      <c r="I19" s="25"/>
      <c r="J19" s="25"/>
      <c r="K19" s="26"/>
    </row>
    <row r="20" spans="1:11" ht="22.5" customHeight="1">
      <c r="A20" s="24"/>
      <c r="B20" s="25"/>
      <c r="C20" s="25"/>
      <c r="D20" s="26"/>
      <c r="E20" s="27"/>
      <c r="F20" s="28"/>
      <c r="G20" s="29"/>
      <c r="H20" s="24"/>
      <c r="I20" s="25"/>
      <c r="J20" s="25"/>
      <c r="K20" s="26"/>
    </row>
    <row r="21" spans="1:11" ht="22.5" customHeight="1">
      <c r="A21" s="24"/>
      <c r="B21" s="25"/>
      <c r="C21" s="25"/>
      <c r="D21" s="26"/>
      <c r="E21" s="27"/>
      <c r="F21" s="28"/>
      <c r="G21" s="29"/>
      <c r="H21" s="24"/>
      <c r="I21" s="25"/>
      <c r="J21" s="25"/>
      <c r="K21" s="26"/>
    </row>
    <row r="22" spans="1:11" ht="22.5" customHeight="1">
      <c r="A22" s="24"/>
      <c r="B22" s="25"/>
      <c r="C22" s="25"/>
      <c r="D22" s="26"/>
      <c r="E22" s="27"/>
      <c r="F22" s="28"/>
      <c r="G22" s="29"/>
      <c r="H22" s="24"/>
      <c r="I22" s="25"/>
      <c r="J22" s="25"/>
      <c r="K22" s="26"/>
    </row>
    <row r="23" spans="1:11" ht="22.5" customHeight="1">
      <c r="A23" s="24"/>
      <c r="B23" s="25"/>
      <c r="C23" s="25"/>
      <c r="D23" s="26"/>
      <c r="E23" s="27"/>
      <c r="F23" s="28"/>
      <c r="G23" s="29"/>
      <c r="H23" s="24"/>
      <c r="I23" s="25"/>
      <c r="J23" s="25"/>
      <c r="K23" s="26"/>
    </row>
    <row r="24" spans="1:11" ht="24.75" customHeight="1">
      <c r="A24" s="33"/>
      <c r="B24" s="34"/>
      <c r="C24" s="34"/>
      <c r="D24" s="35"/>
      <c r="E24" s="27"/>
      <c r="F24" s="28"/>
      <c r="G24" s="32"/>
      <c r="H24" s="33"/>
      <c r="I24" s="34"/>
      <c r="J24" s="34"/>
      <c r="K24" s="35"/>
    </row>
    <row r="25" spans="1:11" ht="24.75" customHeight="1">
      <c r="A25" s="42" t="s">
        <v>402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ht="10.5" customHeight="1"/>
    <row r="27" spans="1:11" ht="22.5" customHeight="1">
      <c r="A27" s="18" t="s">
        <v>74</v>
      </c>
      <c r="B27" s="19" t="s">
        <v>75</v>
      </c>
      <c r="C27" s="19" t="s">
        <v>76</v>
      </c>
      <c r="D27" s="20" t="s">
        <v>4</v>
      </c>
      <c r="E27" s="21"/>
      <c r="F27" s="22"/>
      <c r="G27" s="23"/>
      <c r="H27" s="18" t="s">
        <v>74</v>
      </c>
      <c r="I27" s="19" t="s">
        <v>75</v>
      </c>
      <c r="J27" s="19" t="s">
        <v>76</v>
      </c>
      <c r="K27" s="20" t="s">
        <v>4</v>
      </c>
    </row>
    <row r="28" spans="1:11" ht="22.5" customHeight="1">
      <c r="A28" s="24">
        <v>3</v>
      </c>
      <c r="B28" s="25" t="s">
        <v>112</v>
      </c>
      <c r="C28" s="25" t="s">
        <v>113</v>
      </c>
      <c r="D28" s="26">
        <v>9</v>
      </c>
      <c r="E28" s="27"/>
      <c r="F28" s="28"/>
      <c r="G28" s="29"/>
      <c r="H28" s="24">
        <v>4</v>
      </c>
      <c r="I28" s="25" t="s">
        <v>114</v>
      </c>
      <c r="J28" s="25" t="s">
        <v>115</v>
      </c>
      <c r="K28" s="26">
        <v>9</v>
      </c>
    </row>
    <row r="29" spans="1:11" ht="22.5" customHeight="1">
      <c r="A29" s="24"/>
      <c r="B29" s="25"/>
      <c r="C29" s="25"/>
      <c r="D29" s="26"/>
      <c r="E29" s="27"/>
      <c r="F29" s="28"/>
      <c r="G29" s="29"/>
      <c r="H29" s="24"/>
      <c r="I29" s="25"/>
      <c r="J29" s="25"/>
      <c r="K29" s="26"/>
    </row>
    <row r="30" spans="1:11" ht="22.5" customHeight="1">
      <c r="A30" s="24"/>
      <c r="B30" s="25"/>
      <c r="C30" s="25"/>
      <c r="D30" s="26"/>
      <c r="E30" s="27"/>
      <c r="F30" s="28"/>
      <c r="G30" s="29"/>
      <c r="H30" s="24"/>
      <c r="I30" s="25"/>
      <c r="J30" s="25"/>
      <c r="K30" s="26"/>
    </row>
    <row r="31" spans="1:11" ht="22.5" customHeight="1">
      <c r="A31" s="24"/>
      <c r="B31" s="25"/>
      <c r="C31" s="25"/>
      <c r="D31" s="26"/>
      <c r="E31" s="27"/>
      <c r="F31" s="28"/>
      <c r="G31" s="29"/>
      <c r="H31" s="24"/>
      <c r="I31" s="25"/>
      <c r="J31" s="25"/>
      <c r="K31" s="26"/>
    </row>
    <row r="32" spans="1:11" ht="22.5" customHeight="1">
      <c r="A32" s="24"/>
      <c r="B32" s="25"/>
      <c r="C32" s="25"/>
      <c r="D32" s="26"/>
      <c r="E32" s="27"/>
      <c r="F32" s="28"/>
      <c r="G32" s="29"/>
      <c r="H32" s="24"/>
      <c r="I32" s="25"/>
      <c r="J32" s="25"/>
      <c r="K32" s="26"/>
    </row>
    <row r="33" spans="1:11" ht="22.5" customHeight="1">
      <c r="A33" s="24"/>
      <c r="B33" s="25"/>
      <c r="C33" s="25"/>
      <c r="D33" s="26"/>
      <c r="E33" s="27"/>
      <c r="F33" s="28"/>
      <c r="G33" s="29"/>
      <c r="H33" s="24"/>
      <c r="I33" s="25"/>
      <c r="J33" s="25"/>
      <c r="K33" s="26"/>
    </row>
    <row r="34" spans="1:11" ht="22.5" customHeight="1">
      <c r="A34" s="24"/>
      <c r="B34" s="25"/>
      <c r="C34" s="25"/>
      <c r="D34" s="26"/>
      <c r="E34" s="27"/>
      <c r="F34" s="28"/>
      <c r="G34" s="29"/>
      <c r="H34" s="24"/>
      <c r="I34" s="25"/>
      <c r="J34" s="25"/>
      <c r="K34" s="26"/>
    </row>
    <row r="35" spans="1:11" ht="22.5" customHeight="1">
      <c r="A35" s="24"/>
      <c r="B35" s="25"/>
      <c r="C35" s="25"/>
      <c r="D35" s="26"/>
      <c r="E35" s="27"/>
      <c r="F35" s="28"/>
      <c r="G35" s="29"/>
      <c r="H35" s="24"/>
      <c r="I35" s="25"/>
      <c r="J35" s="25"/>
      <c r="K35" s="26"/>
    </row>
    <row r="36" spans="1:11" ht="22.5" customHeight="1">
      <c r="A36" s="24"/>
      <c r="B36" s="25"/>
      <c r="C36" s="25"/>
      <c r="D36" s="26"/>
      <c r="E36" s="27"/>
      <c r="F36" s="28"/>
      <c r="G36" s="29"/>
      <c r="H36" s="24"/>
      <c r="I36" s="25"/>
      <c r="J36" s="25"/>
      <c r="K36" s="26"/>
    </row>
    <row r="37" spans="1:11" ht="22.5" customHeight="1">
      <c r="A37" s="24"/>
      <c r="B37" s="25"/>
      <c r="C37" s="25"/>
      <c r="D37" s="26"/>
      <c r="E37" s="27"/>
      <c r="F37" s="28"/>
      <c r="G37" s="29"/>
      <c r="H37" s="24"/>
      <c r="I37" s="25"/>
      <c r="J37" s="25"/>
      <c r="K37" s="26"/>
    </row>
    <row r="38" spans="1:11" ht="22.5" customHeight="1">
      <c r="A38" s="24"/>
      <c r="B38" s="25"/>
      <c r="C38" s="25"/>
      <c r="D38" s="26"/>
      <c r="E38" s="27"/>
      <c r="F38" s="28"/>
      <c r="G38" s="29"/>
      <c r="H38" s="24"/>
      <c r="I38" s="25"/>
      <c r="J38" s="25"/>
      <c r="K38" s="26"/>
    </row>
    <row r="39" spans="1:11" ht="22.5" customHeight="1">
      <c r="A39" s="24"/>
      <c r="B39" s="25"/>
      <c r="C39" s="25"/>
      <c r="D39" s="26"/>
      <c r="E39" s="27"/>
      <c r="F39" s="28"/>
      <c r="G39" s="29"/>
      <c r="H39" s="24"/>
      <c r="I39" s="25"/>
      <c r="J39" s="25"/>
      <c r="K39" s="26"/>
    </row>
    <row r="40" spans="1:11" ht="22.5" customHeight="1">
      <c r="A40" s="24"/>
      <c r="B40" s="25"/>
      <c r="C40" s="25"/>
      <c r="D40" s="26"/>
      <c r="E40" s="27"/>
      <c r="F40" s="28"/>
      <c r="G40" s="29"/>
      <c r="H40" s="24"/>
      <c r="I40" s="25"/>
      <c r="J40" s="25"/>
      <c r="K40" s="26"/>
    </row>
    <row r="41" spans="1:11" ht="22.5" customHeight="1">
      <c r="A41" s="24"/>
      <c r="B41" s="25"/>
      <c r="C41" s="25"/>
      <c r="D41" s="26"/>
      <c r="E41" s="27"/>
      <c r="F41" s="28"/>
      <c r="G41" s="29"/>
      <c r="H41" s="24"/>
      <c r="I41" s="25"/>
      <c r="J41" s="25"/>
      <c r="K41" s="26"/>
    </row>
    <row r="42" spans="1:11" ht="22.5" customHeight="1">
      <c r="A42" s="24"/>
      <c r="B42" s="25"/>
      <c r="C42" s="25"/>
      <c r="D42" s="26"/>
      <c r="E42" s="27"/>
      <c r="F42" s="28"/>
      <c r="G42" s="29"/>
      <c r="H42" s="24"/>
      <c r="I42" s="25"/>
      <c r="J42" s="25"/>
      <c r="K42" s="26"/>
    </row>
    <row r="43" spans="1:11" ht="22.5" customHeight="1">
      <c r="A43" s="24"/>
      <c r="B43" s="25"/>
      <c r="C43" s="25"/>
      <c r="D43" s="26"/>
      <c r="E43" s="27"/>
      <c r="F43" s="28"/>
      <c r="G43" s="29"/>
      <c r="H43" s="24"/>
      <c r="I43" s="25"/>
      <c r="J43" s="25"/>
      <c r="K43" s="26"/>
    </row>
    <row r="44" spans="1:11" ht="22.5" customHeight="1">
      <c r="A44" s="24"/>
      <c r="B44" s="25"/>
      <c r="C44" s="25"/>
      <c r="D44" s="26"/>
      <c r="E44" s="27"/>
      <c r="F44" s="28"/>
      <c r="G44" s="29"/>
      <c r="H44" s="24"/>
      <c r="I44" s="25"/>
      <c r="J44" s="25"/>
      <c r="K44" s="26"/>
    </row>
    <row r="45" spans="1:11" ht="22.5" customHeight="1">
      <c r="A45" s="24"/>
      <c r="B45" s="25"/>
      <c r="C45" s="25"/>
      <c r="D45" s="26"/>
      <c r="E45" s="27"/>
      <c r="F45" s="28"/>
      <c r="G45" s="29"/>
      <c r="H45" s="24"/>
      <c r="I45" s="25"/>
      <c r="J45" s="25"/>
      <c r="K45" s="26"/>
    </row>
    <row r="46" spans="1:11" ht="22.5" customHeight="1">
      <c r="A46" s="24"/>
      <c r="B46" s="25"/>
      <c r="C46" s="25"/>
      <c r="D46" s="26"/>
      <c r="E46" s="27"/>
      <c r="F46" s="28"/>
      <c r="G46" s="29"/>
      <c r="H46" s="24"/>
      <c r="I46" s="25"/>
      <c r="J46" s="25"/>
      <c r="K46" s="26"/>
    </row>
    <row r="47" spans="1:11" ht="22.5" customHeight="1">
      <c r="A47" s="24"/>
      <c r="B47" s="25"/>
      <c r="C47" s="25"/>
      <c r="D47" s="26"/>
      <c r="E47" s="27"/>
      <c r="F47" s="28"/>
      <c r="G47" s="29"/>
      <c r="H47" s="24"/>
      <c r="I47" s="25"/>
      <c r="J47" s="25"/>
      <c r="K47" s="26"/>
    </row>
    <row r="48" spans="1:11" ht="22.5" customHeight="1">
      <c r="A48" s="33">
        <v>999</v>
      </c>
      <c r="B48" s="34" t="s">
        <v>116</v>
      </c>
      <c r="C48" s="34" t="s">
        <v>117</v>
      </c>
      <c r="D48" s="35" t="s">
        <v>118</v>
      </c>
      <c r="E48" s="27"/>
      <c r="F48" s="28"/>
      <c r="G48" s="32"/>
      <c r="H48" s="33">
        <v>999</v>
      </c>
      <c r="I48" s="34" t="s">
        <v>119</v>
      </c>
      <c r="J48" s="34" t="s">
        <v>120</v>
      </c>
      <c r="K48" s="35" t="s">
        <v>121</v>
      </c>
    </row>
  </sheetData>
  <sheetProtection/>
  <mergeCells count="2">
    <mergeCell ref="A1:K1"/>
    <mergeCell ref="A25:K25"/>
  </mergeCells>
  <printOptions/>
  <pageMargins left="0.39375" right="0.39375" top="0.39375" bottom="0.5902777777777778" header="0.5118055555555556" footer="0.5118055555555556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6.75390625" style="0" customWidth="1"/>
    <col min="2" max="2" width="30.75390625" style="0" customWidth="1"/>
    <col min="3" max="3" width="18.625" style="0" customWidth="1"/>
    <col min="4" max="4" width="12.625" style="0" customWidth="1"/>
    <col min="5" max="5" width="2.00390625" style="0" customWidth="1"/>
    <col min="6" max="6" width="2.25390625" style="0" customWidth="1"/>
    <col min="7" max="7" width="0" style="0" hidden="1" customWidth="1"/>
    <col min="8" max="8" width="6.125" style="0" customWidth="1"/>
    <col min="9" max="9" width="30.75390625" style="0" customWidth="1"/>
    <col min="10" max="10" width="18.375" style="0" customWidth="1"/>
    <col min="11" max="11" width="11.875" style="0" customWidth="1"/>
  </cols>
  <sheetData>
    <row r="1" spans="1:13" ht="20.25" customHeight="1">
      <c r="A1" s="42" t="s">
        <v>420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7"/>
      <c r="M1" s="17"/>
    </row>
    <row r="2" spans="1:13" ht="8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1" ht="12.75">
      <c r="A3" s="18" t="s">
        <v>74</v>
      </c>
      <c r="B3" s="19" t="s">
        <v>75</v>
      </c>
      <c r="C3" s="19" t="s">
        <v>76</v>
      </c>
      <c r="D3" s="20" t="s">
        <v>4</v>
      </c>
      <c r="E3" s="21"/>
      <c r="F3" s="22"/>
      <c r="G3" s="23"/>
      <c r="H3" s="18" t="s">
        <v>74</v>
      </c>
      <c r="I3" s="19" t="s">
        <v>75</v>
      </c>
      <c r="J3" s="19" t="s">
        <v>76</v>
      </c>
      <c r="K3" s="20" t="s">
        <v>4</v>
      </c>
    </row>
    <row r="4" spans="1:11" ht="22.5" customHeight="1">
      <c r="A4" s="24">
        <v>371</v>
      </c>
      <c r="B4" s="25" t="s">
        <v>421</v>
      </c>
      <c r="C4" s="25" t="s">
        <v>34</v>
      </c>
      <c r="D4" s="26">
        <v>2000</v>
      </c>
      <c r="E4" s="27"/>
      <c r="F4" s="28"/>
      <c r="G4" s="29"/>
      <c r="H4" s="24"/>
      <c r="I4" s="25"/>
      <c r="J4" s="25"/>
      <c r="K4" s="26"/>
    </row>
    <row r="5" spans="1:11" ht="22.5" customHeight="1">
      <c r="A5" s="24">
        <v>389</v>
      </c>
      <c r="B5" s="25" t="s">
        <v>422</v>
      </c>
      <c r="C5" s="25" t="s">
        <v>34</v>
      </c>
      <c r="D5" s="26">
        <v>2001</v>
      </c>
      <c r="E5" s="27"/>
      <c r="F5" s="28"/>
      <c r="G5" s="29"/>
      <c r="H5" s="24"/>
      <c r="I5" s="25"/>
      <c r="J5" s="25"/>
      <c r="K5" s="26"/>
    </row>
    <row r="6" spans="1:11" ht="22.5" customHeight="1">
      <c r="A6" s="24">
        <v>397</v>
      </c>
      <c r="B6" s="25" t="s">
        <v>423</v>
      </c>
      <c r="C6" s="25" t="s">
        <v>424</v>
      </c>
      <c r="D6" s="26">
        <v>2001</v>
      </c>
      <c r="E6" s="27"/>
      <c r="F6" s="28"/>
      <c r="G6" s="29"/>
      <c r="H6" s="24"/>
      <c r="I6" s="25"/>
      <c r="J6" s="25"/>
      <c r="K6" s="26"/>
    </row>
    <row r="7" spans="1:11" ht="22.5" customHeight="1">
      <c r="A7" s="24">
        <v>400</v>
      </c>
      <c r="B7" s="25" t="s">
        <v>425</v>
      </c>
      <c r="C7" s="25" t="s">
        <v>103</v>
      </c>
      <c r="D7" s="26">
        <v>2000</v>
      </c>
      <c r="E7" s="27"/>
      <c r="F7" s="28"/>
      <c r="G7" s="29"/>
      <c r="H7" s="24"/>
      <c r="I7" s="25"/>
      <c r="J7" s="25"/>
      <c r="K7" s="26"/>
    </row>
    <row r="8" spans="1:11" ht="22.5" customHeight="1">
      <c r="A8" s="24">
        <v>403</v>
      </c>
      <c r="B8" s="25" t="s">
        <v>426</v>
      </c>
      <c r="C8" s="25" t="s">
        <v>316</v>
      </c>
      <c r="D8" s="26">
        <v>2001</v>
      </c>
      <c r="E8" s="27"/>
      <c r="F8" s="28"/>
      <c r="G8" s="29"/>
      <c r="H8" s="24"/>
      <c r="I8" s="25"/>
      <c r="J8" s="25"/>
      <c r="K8" s="26"/>
    </row>
    <row r="9" spans="1:11" ht="22.5" customHeight="1">
      <c r="A9" s="24">
        <v>7</v>
      </c>
      <c r="B9" s="25" t="s">
        <v>427</v>
      </c>
      <c r="C9" s="25" t="s">
        <v>203</v>
      </c>
      <c r="D9" s="26">
        <v>2001</v>
      </c>
      <c r="E9" s="27"/>
      <c r="F9" s="28"/>
      <c r="G9" s="29"/>
      <c r="H9" s="24"/>
      <c r="I9" s="25"/>
      <c r="J9" s="25"/>
      <c r="K9" s="26"/>
    </row>
    <row r="10" spans="1:11" ht="22.5" customHeight="1">
      <c r="A10" s="24">
        <v>11</v>
      </c>
      <c r="B10" s="25" t="s">
        <v>428</v>
      </c>
      <c r="C10" s="25" t="s">
        <v>95</v>
      </c>
      <c r="D10" s="26">
        <v>2000</v>
      </c>
      <c r="E10" s="27"/>
      <c r="F10" s="28"/>
      <c r="G10" s="29"/>
      <c r="H10" s="24"/>
      <c r="I10" s="25"/>
      <c r="J10" s="25"/>
      <c r="K10" s="26"/>
    </row>
    <row r="11" spans="1:11" ht="22.5" customHeight="1">
      <c r="A11" s="24">
        <v>27</v>
      </c>
      <c r="B11" s="25" t="s">
        <v>429</v>
      </c>
      <c r="C11" s="25" t="s">
        <v>186</v>
      </c>
      <c r="D11" s="26">
        <v>2001</v>
      </c>
      <c r="E11" s="27"/>
      <c r="F11" s="28"/>
      <c r="G11" s="29"/>
      <c r="H11" s="24"/>
      <c r="I11" s="25"/>
      <c r="J11" s="25"/>
      <c r="K11" s="26"/>
    </row>
    <row r="12" spans="1:11" ht="22.5" customHeight="1">
      <c r="A12" s="24">
        <v>64</v>
      </c>
      <c r="B12" s="25" t="s">
        <v>430</v>
      </c>
      <c r="C12" s="25" t="s">
        <v>34</v>
      </c>
      <c r="D12" s="26">
        <v>2001</v>
      </c>
      <c r="E12" s="27"/>
      <c r="F12" s="28"/>
      <c r="G12" s="29"/>
      <c r="H12" s="24"/>
      <c r="I12" s="25"/>
      <c r="J12" s="25"/>
      <c r="K12" s="26"/>
    </row>
    <row r="13" spans="1:11" ht="22.5" customHeight="1">
      <c r="A13" s="24">
        <v>75</v>
      </c>
      <c r="B13" s="25" t="s">
        <v>431</v>
      </c>
      <c r="C13" s="25" t="s">
        <v>165</v>
      </c>
      <c r="D13" s="26">
        <v>2001</v>
      </c>
      <c r="E13" s="27"/>
      <c r="F13" s="28"/>
      <c r="G13" s="29"/>
      <c r="H13" s="24"/>
      <c r="I13" s="25"/>
      <c r="J13" s="25"/>
      <c r="K13" s="26"/>
    </row>
    <row r="14" spans="1:11" ht="22.5" customHeight="1">
      <c r="A14" s="24">
        <v>102</v>
      </c>
      <c r="B14" s="25" t="s">
        <v>432</v>
      </c>
      <c r="C14" s="25" t="s">
        <v>93</v>
      </c>
      <c r="D14" s="26">
        <v>2001</v>
      </c>
      <c r="E14" s="27"/>
      <c r="F14" s="28"/>
      <c r="G14" s="29"/>
      <c r="H14" s="24"/>
      <c r="I14" s="25"/>
      <c r="J14" s="25"/>
      <c r="K14" s="26"/>
    </row>
    <row r="15" spans="1:11" ht="22.5" customHeight="1">
      <c r="A15" s="24">
        <v>111</v>
      </c>
      <c r="B15" s="25" t="s">
        <v>433</v>
      </c>
      <c r="C15" s="25" t="s">
        <v>38</v>
      </c>
      <c r="D15" s="26">
        <v>2000</v>
      </c>
      <c r="E15" s="27"/>
      <c r="F15" s="28"/>
      <c r="G15" s="29"/>
      <c r="H15" s="24"/>
      <c r="I15" s="25"/>
      <c r="J15" s="25"/>
      <c r="K15" s="26"/>
    </row>
    <row r="16" spans="1:11" ht="22.5" customHeight="1">
      <c r="A16" s="24">
        <v>133</v>
      </c>
      <c r="B16" s="25" t="s">
        <v>434</v>
      </c>
      <c r="C16" s="25" t="s">
        <v>144</v>
      </c>
      <c r="D16" s="26">
        <v>2001</v>
      </c>
      <c r="E16" s="27"/>
      <c r="F16" s="28"/>
      <c r="G16" s="29"/>
      <c r="H16" s="24"/>
      <c r="I16" s="25"/>
      <c r="J16" s="25"/>
      <c r="K16" s="26"/>
    </row>
    <row r="17" spans="1:11" ht="22.5" customHeight="1">
      <c r="A17" s="24">
        <v>156</v>
      </c>
      <c r="B17" s="25" t="s">
        <v>435</v>
      </c>
      <c r="C17" s="25" t="s">
        <v>217</v>
      </c>
      <c r="D17" s="26">
        <v>2001</v>
      </c>
      <c r="E17" s="27"/>
      <c r="F17" s="28"/>
      <c r="G17" s="29"/>
      <c r="H17" s="24"/>
      <c r="I17" s="25"/>
      <c r="J17" s="25"/>
      <c r="K17" s="26"/>
    </row>
    <row r="18" spans="1:11" ht="22.5" customHeight="1">
      <c r="A18" s="24"/>
      <c r="B18" s="25"/>
      <c r="C18" s="25"/>
      <c r="D18" s="26"/>
      <c r="E18" s="27"/>
      <c r="F18" s="28"/>
      <c r="G18" s="29"/>
      <c r="H18" s="24"/>
      <c r="I18" s="25"/>
      <c r="J18" s="25"/>
      <c r="K18" s="26"/>
    </row>
    <row r="19" spans="1:11" ht="22.5" customHeight="1">
      <c r="A19" s="24"/>
      <c r="B19" s="25"/>
      <c r="C19" s="25"/>
      <c r="D19" s="26"/>
      <c r="E19" s="27"/>
      <c r="F19" s="28"/>
      <c r="G19" s="29"/>
      <c r="H19" s="24"/>
      <c r="I19" s="25"/>
      <c r="J19" s="25"/>
      <c r="K19" s="26"/>
    </row>
    <row r="20" spans="1:11" ht="22.5" customHeight="1">
      <c r="A20" s="24"/>
      <c r="B20" s="25"/>
      <c r="C20" s="25"/>
      <c r="D20" s="26"/>
      <c r="E20" s="27"/>
      <c r="F20" s="28"/>
      <c r="G20" s="29"/>
      <c r="H20" s="24"/>
      <c r="I20" s="25"/>
      <c r="J20" s="25"/>
      <c r="K20" s="26"/>
    </row>
    <row r="21" spans="1:11" ht="22.5" customHeight="1">
      <c r="A21" s="24"/>
      <c r="B21" s="25"/>
      <c r="C21" s="25"/>
      <c r="D21" s="26"/>
      <c r="E21" s="27"/>
      <c r="F21" s="28"/>
      <c r="G21" s="29"/>
      <c r="H21" s="24"/>
      <c r="I21" s="25"/>
      <c r="J21" s="25"/>
      <c r="K21" s="26"/>
    </row>
    <row r="22" spans="1:11" ht="22.5" customHeight="1">
      <c r="A22" s="24"/>
      <c r="B22" s="25"/>
      <c r="C22" s="25"/>
      <c r="D22" s="26"/>
      <c r="E22" s="27"/>
      <c r="F22" s="28"/>
      <c r="G22" s="29"/>
      <c r="H22" s="24"/>
      <c r="I22" s="25"/>
      <c r="J22" s="25"/>
      <c r="K22" s="26"/>
    </row>
    <row r="23" spans="1:11" ht="22.5" customHeight="1">
      <c r="A23" s="24"/>
      <c r="B23" s="25"/>
      <c r="C23" s="25"/>
      <c r="D23" s="26"/>
      <c r="E23" s="27"/>
      <c r="F23" s="28"/>
      <c r="G23" s="29"/>
      <c r="H23" s="24"/>
      <c r="I23" s="25"/>
      <c r="J23" s="25"/>
      <c r="K23" s="26"/>
    </row>
    <row r="24" spans="1:11" ht="24.75" customHeight="1">
      <c r="A24" s="33"/>
      <c r="B24" s="34"/>
      <c r="C24" s="34"/>
      <c r="D24" s="35"/>
      <c r="E24" s="27"/>
      <c r="F24" s="28"/>
      <c r="G24" s="32"/>
      <c r="H24" s="33"/>
      <c r="I24" s="34"/>
      <c r="J24" s="34"/>
      <c r="K24" s="35"/>
    </row>
    <row r="25" spans="1:11" ht="24.75" customHeight="1">
      <c r="A25" s="42" t="s">
        <v>420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6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0.25" customHeight="1">
      <c r="A27" s="18" t="s">
        <v>74</v>
      </c>
      <c r="B27" s="19" t="s">
        <v>75</v>
      </c>
      <c r="C27" s="19" t="s">
        <v>76</v>
      </c>
      <c r="D27" s="20" t="s">
        <v>4</v>
      </c>
      <c r="E27" s="21"/>
      <c r="F27" s="22"/>
      <c r="G27" s="23"/>
      <c r="H27" s="18" t="s">
        <v>74</v>
      </c>
      <c r="I27" s="19" t="s">
        <v>75</v>
      </c>
      <c r="J27" s="19" t="s">
        <v>76</v>
      </c>
      <c r="K27" s="20" t="s">
        <v>4</v>
      </c>
    </row>
    <row r="28" spans="1:11" ht="22.5" customHeight="1">
      <c r="A28" s="24">
        <v>3</v>
      </c>
      <c r="B28" s="25" t="s">
        <v>112</v>
      </c>
      <c r="C28" s="25" t="s">
        <v>113</v>
      </c>
      <c r="D28" s="26">
        <v>9</v>
      </c>
      <c r="E28" s="27"/>
      <c r="F28" s="28"/>
      <c r="G28" s="29"/>
      <c r="H28" s="24">
        <v>4</v>
      </c>
      <c r="I28" s="25" t="s">
        <v>114</v>
      </c>
      <c r="J28" s="25" t="s">
        <v>115</v>
      </c>
      <c r="K28" s="26">
        <v>9</v>
      </c>
    </row>
    <row r="29" spans="1:11" ht="22.5" customHeight="1">
      <c r="A29" s="24"/>
      <c r="B29" s="25"/>
      <c r="C29" s="25"/>
      <c r="D29" s="26"/>
      <c r="E29" s="27"/>
      <c r="F29" s="28"/>
      <c r="G29" s="29"/>
      <c r="H29" s="24"/>
      <c r="I29" s="25"/>
      <c r="J29" s="25"/>
      <c r="K29" s="26"/>
    </row>
    <row r="30" spans="1:11" ht="22.5" customHeight="1">
      <c r="A30" s="24"/>
      <c r="B30" s="25"/>
      <c r="C30" s="25"/>
      <c r="D30" s="26"/>
      <c r="E30" s="27"/>
      <c r="F30" s="28"/>
      <c r="G30" s="29"/>
      <c r="H30" s="24"/>
      <c r="I30" s="25"/>
      <c r="J30" s="25"/>
      <c r="K30" s="26"/>
    </row>
    <row r="31" spans="1:11" ht="22.5" customHeight="1">
      <c r="A31" s="24"/>
      <c r="B31" s="25"/>
      <c r="C31" s="25"/>
      <c r="D31" s="26"/>
      <c r="E31" s="27"/>
      <c r="F31" s="28"/>
      <c r="G31" s="29"/>
      <c r="H31" s="24"/>
      <c r="I31" s="25"/>
      <c r="J31" s="25"/>
      <c r="K31" s="26"/>
    </row>
    <row r="32" spans="1:11" ht="22.5" customHeight="1">
      <c r="A32" s="24"/>
      <c r="B32" s="25"/>
      <c r="C32" s="25"/>
      <c r="D32" s="26"/>
      <c r="E32" s="27"/>
      <c r="F32" s="28"/>
      <c r="G32" s="29"/>
      <c r="H32" s="24"/>
      <c r="I32" s="25"/>
      <c r="J32" s="25"/>
      <c r="K32" s="26"/>
    </row>
    <row r="33" spans="1:11" ht="22.5" customHeight="1">
      <c r="A33" s="24"/>
      <c r="B33" s="25"/>
      <c r="C33" s="25"/>
      <c r="D33" s="26"/>
      <c r="E33" s="27"/>
      <c r="F33" s="28"/>
      <c r="G33" s="29"/>
      <c r="H33" s="24"/>
      <c r="I33" s="25"/>
      <c r="J33" s="25"/>
      <c r="K33" s="26"/>
    </row>
    <row r="34" spans="1:11" ht="22.5" customHeight="1">
      <c r="A34" s="24"/>
      <c r="B34" s="25"/>
      <c r="C34" s="25"/>
      <c r="D34" s="26"/>
      <c r="E34" s="27"/>
      <c r="F34" s="28"/>
      <c r="G34" s="29"/>
      <c r="H34" s="24"/>
      <c r="I34" s="25"/>
      <c r="J34" s="25"/>
      <c r="K34" s="26"/>
    </row>
    <row r="35" spans="1:11" ht="22.5" customHeight="1">
      <c r="A35" s="24"/>
      <c r="B35" s="25"/>
      <c r="C35" s="25"/>
      <c r="D35" s="26"/>
      <c r="E35" s="27"/>
      <c r="F35" s="28"/>
      <c r="G35" s="29"/>
      <c r="H35" s="24"/>
      <c r="I35" s="25"/>
      <c r="J35" s="25"/>
      <c r="K35" s="26"/>
    </row>
    <row r="36" spans="1:11" ht="22.5" customHeight="1">
      <c r="A36" s="24"/>
      <c r="B36" s="25"/>
      <c r="C36" s="25"/>
      <c r="D36" s="26"/>
      <c r="E36" s="27"/>
      <c r="F36" s="28"/>
      <c r="G36" s="29"/>
      <c r="H36" s="24"/>
      <c r="I36" s="25"/>
      <c r="J36" s="25"/>
      <c r="K36" s="26"/>
    </row>
    <row r="37" spans="1:11" ht="22.5" customHeight="1">
      <c r="A37" s="24"/>
      <c r="B37" s="25"/>
      <c r="C37" s="25"/>
      <c r="D37" s="26"/>
      <c r="E37" s="27"/>
      <c r="F37" s="28"/>
      <c r="G37" s="29"/>
      <c r="H37" s="24"/>
      <c r="I37" s="25"/>
      <c r="J37" s="25"/>
      <c r="K37" s="26"/>
    </row>
    <row r="38" spans="1:11" ht="22.5" customHeight="1">
      <c r="A38" s="24"/>
      <c r="B38" s="25"/>
      <c r="C38" s="25"/>
      <c r="D38" s="26"/>
      <c r="E38" s="27"/>
      <c r="F38" s="28"/>
      <c r="G38" s="29"/>
      <c r="H38" s="24"/>
      <c r="I38" s="25"/>
      <c r="J38" s="25"/>
      <c r="K38" s="26"/>
    </row>
    <row r="39" spans="1:11" ht="22.5" customHeight="1">
      <c r="A39" s="24"/>
      <c r="B39" s="25"/>
      <c r="C39" s="25"/>
      <c r="D39" s="26"/>
      <c r="E39" s="27"/>
      <c r="F39" s="28"/>
      <c r="G39" s="29"/>
      <c r="H39" s="24"/>
      <c r="I39" s="25"/>
      <c r="J39" s="25"/>
      <c r="K39" s="26"/>
    </row>
    <row r="40" spans="1:11" ht="22.5" customHeight="1">
      <c r="A40" s="24"/>
      <c r="B40" s="25"/>
      <c r="C40" s="25"/>
      <c r="D40" s="26"/>
      <c r="E40" s="27"/>
      <c r="F40" s="28"/>
      <c r="G40" s="29"/>
      <c r="H40" s="24"/>
      <c r="I40" s="25"/>
      <c r="J40" s="25"/>
      <c r="K40" s="26"/>
    </row>
    <row r="41" spans="1:11" ht="22.5" customHeight="1">
      <c r="A41" s="24"/>
      <c r="B41" s="25"/>
      <c r="C41" s="25"/>
      <c r="D41" s="26"/>
      <c r="E41" s="27"/>
      <c r="F41" s="28"/>
      <c r="G41" s="29"/>
      <c r="H41" s="24"/>
      <c r="I41" s="25"/>
      <c r="J41" s="25"/>
      <c r="K41" s="26"/>
    </row>
    <row r="42" spans="1:11" ht="22.5" customHeight="1">
      <c r="A42" s="24"/>
      <c r="B42" s="25"/>
      <c r="C42" s="25"/>
      <c r="D42" s="26"/>
      <c r="E42" s="27"/>
      <c r="F42" s="28"/>
      <c r="G42" s="29"/>
      <c r="H42" s="24"/>
      <c r="I42" s="25"/>
      <c r="J42" s="25"/>
      <c r="K42" s="26"/>
    </row>
    <row r="43" spans="1:11" ht="22.5" customHeight="1">
      <c r="A43" s="24"/>
      <c r="B43" s="25"/>
      <c r="C43" s="25"/>
      <c r="D43" s="26"/>
      <c r="E43" s="27"/>
      <c r="F43" s="28"/>
      <c r="G43" s="29"/>
      <c r="H43" s="24"/>
      <c r="I43" s="25"/>
      <c r="J43" s="25"/>
      <c r="K43" s="26"/>
    </row>
    <row r="44" spans="1:11" ht="22.5" customHeight="1">
      <c r="A44" s="24"/>
      <c r="B44" s="25"/>
      <c r="C44" s="25"/>
      <c r="D44" s="26"/>
      <c r="E44" s="27"/>
      <c r="F44" s="28"/>
      <c r="G44" s="29"/>
      <c r="H44" s="24"/>
      <c r="I44" s="25"/>
      <c r="J44" s="25"/>
      <c r="K44" s="26"/>
    </row>
    <row r="45" spans="1:11" ht="22.5" customHeight="1">
      <c r="A45" s="24"/>
      <c r="B45" s="25"/>
      <c r="C45" s="25"/>
      <c r="D45" s="26"/>
      <c r="E45" s="27"/>
      <c r="F45" s="28"/>
      <c r="G45" s="29"/>
      <c r="H45" s="24"/>
      <c r="I45" s="25"/>
      <c r="J45" s="25"/>
      <c r="K45" s="26"/>
    </row>
    <row r="46" spans="1:11" ht="22.5" customHeight="1">
      <c r="A46" s="24"/>
      <c r="B46" s="25"/>
      <c r="C46" s="25"/>
      <c r="D46" s="26"/>
      <c r="E46" s="27"/>
      <c r="F46" s="28"/>
      <c r="G46" s="29"/>
      <c r="H46" s="24"/>
      <c r="I46" s="25"/>
      <c r="J46" s="25"/>
      <c r="K46" s="26"/>
    </row>
    <row r="47" spans="1:11" ht="22.5" customHeight="1">
      <c r="A47" s="24"/>
      <c r="B47" s="25"/>
      <c r="C47" s="25"/>
      <c r="D47" s="26"/>
      <c r="E47" s="27"/>
      <c r="F47" s="28"/>
      <c r="G47" s="29"/>
      <c r="H47" s="24"/>
      <c r="I47" s="25"/>
      <c r="J47" s="25"/>
      <c r="K47" s="26"/>
    </row>
    <row r="48" spans="1:11" ht="22.5" customHeight="1">
      <c r="A48" s="33">
        <v>999</v>
      </c>
      <c r="B48" s="34" t="s">
        <v>116</v>
      </c>
      <c r="C48" s="34" t="s">
        <v>117</v>
      </c>
      <c r="D48" s="35" t="s">
        <v>118</v>
      </c>
      <c r="E48" s="27"/>
      <c r="F48" s="28"/>
      <c r="G48" s="32"/>
      <c r="H48" s="33">
        <v>999</v>
      </c>
      <c r="I48" s="34" t="s">
        <v>119</v>
      </c>
      <c r="J48" s="34" t="s">
        <v>120</v>
      </c>
      <c r="K48" s="35" t="s">
        <v>121</v>
      </c>
    </row>
  </sheetData>
  <sheetProtection/>
  <mergeCells count="2">
    <mergeCell ref="A1:K1"/>
    <mergeCell ref="A25:K25"/>
  </mergeCells>
  <printOptions/>
  <pageMargins left="0.39375" right="0.39375" top="0.39375" bottom="0.5902777777777778" header="0.5118055555555556" footer="0.5118055555555556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6.75390625" style="0" customWidth="1"/>
    <col min="2" max="2" width="30.75390625" style="0" customWidth="1"/>
    <col min="3" max="3" width="18.625" style="0" customWidth="1"/>
    <col min="4" max="4" width="12.625" style="0" customWidth="1"/>
    <col min="5" max="5" width="2.00390625" style="0" customWidth="1"/>
    <col min="6" max="6" width="2.25390625" style="0" customWidth="1"/>
    <col min="7" max="7" width="0" style="0" hidden="1" customWidth="1"/>
    <col min="8" max="8" width="6.125" style="0" customWidth="1"/>
    <col min="9" max="9" width="30.75390625" style="0" customWidth="1"/>
    <col min="10" max="10" width="18.375" style="0" customWidth="1"/>
    <col min="11" max="11" width="11.875" style="0" customWidth="1"/>
  </cols>
  <sheetData>
    <row r="1" spans="1:13" ht="20.25" customHeight="1">
      <c r="A1" s="42" t="s">
        <v>436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7"/>
      <c r="M1" s="17"/>
    </row>
    <row r="2" spans="1:13" ht="8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1" ht="12.75">
      <c r="A3" s="18" t="s">
        <v>74</v>
      </c>
      <c r="B3" s="19" t="s">
        <v>75</v>
      </c>
      <c r="C3" s="19" t="s">
        <v>76</v>
      </c>
      <c r="D3" s="20" t="s">
        <v>4</v>
      </c>
      <c r="E3" s="21"/>
      <c r="F3" s="22"/>
      <c r="G3" s="23"/>
      <c r="H3" s="18" t="s">
        <v>74</v>
      </c>
      <c r="I3" s="19" t="s">
        <v>75</v>
      </c>
      <c r="J3" s="19" t="s">
        <v>76</v>
      </c>
      <c r="K3" s="20" t="s">
        <v>4</v>
      </c>
    </row>
    <row r="4" spans="1:11" ht="22.5" customHeight="1">
      <c r="A4" s="24">
        <v>351</v>
      </c>
      <c r="B4" s="25" t="s">
        <v>437</v>
      </c>
      <c r="C4" s="25" t="s">
        <v>34</v>
      </c>
      <c r="D4" s="26">
        <v>2002</v>
      </c>
      <c r="E4" s="27"/>
      <c r="F4" s="28"/>
      <c r="G4" s="29"/>
      <c r="H4" s="24"/>
      <c r="I4" s="25"/>
      <c r="J4" s="25"/>
      <c r="K4" s="26"/>
    </row>
    <row r="5" spans="1:11" ht="22.5" customHeight="1">
      <c r="A5" s="24">
        <v>360</v>
      </c>
      <c r="B5" s="25" t="s">
        <v>438</v>
      </c>
      <c r="C5" s="25" t="s">
        <v>439</v>
      </c>
      <c r="D5" s="26">
        <v>2003</v>
      </c>
      <c r="E5" s="27"/>
      <c r="F5" s="28"/>
      <c r="G5" s="29"/>
      <c r="H5" s="24"/>
      <c r="I5" s="25"/>
      <c r="J5" s="25"/>
      <c r="K5" s="26"/>
    </row>
    <row r="6" spans="1:11" ht="22.5" customHeight="1">
      <c r="A6" s="24">
        <v>87</v>
      </c>
      <c r="B6" s="25" t="s">
        <v>440</v>
      </c>
      <c r="C6" s="25" t="s">
        <v>410</v>
      </c>
      <c r="D6" s="26">
        <v>2003</v>
      </c>
      <c r="E6" s="27"/>
      <c r="F6" s="28"/>
      <c r="G6" s="29"/>
      <c r="H6" s="24"/>
      <c r="I6" s="25"/>
      <c r="J6" s="25"/>
      <c r="K6" s="26"/>
    </row>
    <row r="7" spans="1:11" ht="22.5" customHeight="1">
      <c r="A7" s="24">
        <v>399</v>
      </c>
      <c r="B7" s="25" t="s">
        <v>441</v>
      </c>
      <c r="C7" s="25" t="s">
        <v>103</v>
      </c>
      <c r="D7" s="26">
        <v>2002</v>
      </c>
      <c r="E7" s="27"/>
      <c r="F7" s="28"/>
      <c r="G7" s="29"/>
      <c r="H7" s="24"/>
      <c r="I7" s="25"/>
      <c r="J7" s="25"/>
      <c r="K7" s="26"/>
    </row>
    <row r="8" spans="1:11" ht="22.5" customHeight="1">
      <c r="A8" s="24">
        <v>4</v>
      </c>
      <c r="B8" s="25" t="s">
        <v>442</v>
      </c>
      <c r="C8" s="25" t="s">
        <v>443</v>
      </c>
      <c r="D8" s="26">
        <v>2003</v>
      </c>
      <c r="E8" s="27"/>
      <c r="F8" s="28"/>
      <c r="G8" s="29"/>
      <c r="H8" s="24"/>
      <c r="I8" s="25"/>
      <c r="J8" s="25"/>
      <c r="K8" s="26"/>
    </row>
    <row r="9" spans="1:11" ht="22.5" customHeight="1">
      <c r="A9" s="24">
        <v>67</v>
      </c>
      <c r="B9" s="25" t="s">
        <v>444</v>
      </c>
      <c r="C9" s="25" t="s">
        <v>445</v>
      </c>
      <c r="D9" s="26">
        <v>2003</v>
      </c>
      <c r="E9" s="27"/>
      <c r="F9" s="28"/>
      <c r="G9" s="29"/>
      <c r="H9" s="24"/>
      <c r="I9" s="25"/>
      <c r="J9" s="25"/>
      <c r="K9" s="26"/>
    </row>
    <row r="10" spans="1:11" ht="22.5" customHeight="1">
      <c r="A10" s="24">
        <v>79</v>
      </c>
      <c r="B10" s="25" t="s">
        <v>446</v>
      </c>
      <c r="C10" s="25" t="s">
        <v>103</v>
      </c>
      <c r="D10" s="26">
        <v>2003</v>
      </c>
      <c r="E10" s="27"/>
      <c r="F10" s="28"/>
      <c r="G10" s="29"/>
      <c r="H10" s="24"/>
      <c r="I10" s="25"/>
      <c r="J10" s="25"/>
      <c r="K10" s="26"/>
    </row>
    <row r="11" spans="1:11" ht="22.5" customHeight="1">
      <c r="A11" s="24">
        <v>89</v>
      </c>
      <c r="B11" s="25" t="s">
        <v>447</v>
      </c>
      <c r="C11" s="25" t="s">
        <v>410</v>
      </c>
      <c r="D11" s="26">
        <v>2002</v>
      </c>
      <c r="E11" s="27"/>
      <c r="F11" s="28"/>
      <c r="G11" s="29"/>
      <c r="H11" s="24"/>
      <c r="I11" s="25"/>
      <c r="J11" s="25"/>
      <c r="K11" s="26"/>
    </row>
    <row r="12" spans="1:11" ht="22.5" customHeight="1">
      <c r="A12" s="24">
        <v>97</v>
      </c>
      <c r="B12" s="25" t="s">
        <v>448</v>
      </c>
      <c r="C12" s="25" t="s">
        <v>34</v>
      </c>
      <c r="D12" s="26">
        <v>2003</v>
      </c>
      <c r="E12" s="27"/>
      <c r="F12" s="28"/>
      <c r="G12" s="29"/>
      <c r="H12" s="24"/>
      <c r="I12" s="25"/>
      <c r="J12" s="25"/>
      <c r="K12" s="26"/>
    </row>
    <row r="13" spans="1:11" ht="22.5" customHeight="1">
      <c r="A13" s="24">
        <v>141</v>
      </c>
      <c r="B13" s="25" t="s">
        <v>449</v>
      </c>
      <c r="C13" s="25" t="s">
        <v>450</v>
      </c>
      <c r="D13" s="26">
        <v>2002</v>
      </c>
      <c r="E13" s="27"/>
      <c r="F13" s="28"/>
      <c r="G13" s="29"/>
      <c r="H13" s="24"/>
      <c r="I13" s="25"/>
      <c r="J13" s="25"/>
      <c r="K13" s="26"/>
    </row>
    <row r="14" spans="1:11" ht="22.5" customHeight="1">
      <c r="A14" s="24">
        <v>185</v>
      </c>
      <c r="B14" s="25" t="s">
        <v>451</v>
      </c>
      <c r="C14" s="25" t="s">
        <v>34</v>
      </c>
      <c r="D14" s="26">
        <v>2003</v>
      </c>
      <c r="E14" s="27"/>
      <c r="F14" s="28"/>
      <c r="G14" s="29"/>
      <c r="H14" s="24"/>
      <c r="I14" s="25"/>
      <c r="J14" s="25"/>
      <c r="K14" s="26"/>
    </row>
    <row r="15" spans="1:11" ht="22.5" customHeight="1">
      <c r="A15" s="24">
        <v>187</v>
      </c>
      <c r="B15" s="25" t="s">
        <v>452</v>
      </c>
      <c r="C15" s="25" t="s">
        <v>453</v>
      </c>
      <c r="D15" s="26">
        <v>2002</v>
      </c>
      <c r="E15" s="27"/>
      <c r="F15" s="28"/>
      <c r="G15" s="29"/>
      <c r="H15" s="24"/>
      <c r="I15" s="25"/>
      <c r="J15" s="25"/>
      <c r="K15" s="26"/>
    </row>
    <row r="16" spans="1:11" ht="22.5" customHeight="1">
      <c r="A16" s="24">
        <v>198</v>
      </c>
      <c r="B16" s="25" t="s">
        <v>454</v>
      </c>
      <c r="C16" s="25" t="s">
        <v>294</v>
      </c>
      <c r="D16" s="26">
        <v>2002</v>
      </c>
      <c r="E16" s="27"/>
      <c r="F16" s="28"/>
      <c r="G16" s="29"/>
      <c r="H16" s="24"/>
      <c r="I16" s="25"/>
      <c r="J16" s="25"/>
      <c r="K16" s="26"/>
    </row>
    <row r="17" spans="1:11" ht="22.5" customHeight="1">
      <c r="A17" s="24"/>
      <c r="B17" s="25"/>
      <c r="C17" s="25"/>
      <c r="D17" s="26"/>
      <c r="E17" s="27"/>
      <c r="F17" s="28"/>
      <c r="G17" s="29"/>
      <c r="H17" s="24"/>
      <c r="I17" s="25"/>
      <c r="J17" s="25"/>
      <c r="K17" s="26"/>
    </row>
    <row r="18" spans="1:11" ht="22.5" customHeight="1">
      <c r="A18" s="24"/>
      <c r="B18" s="25"/>
      <c r="C18" s="25"/>
      <c r="D18" s="26"/>
      <c r="E18" s="27"/>
      <c r="F18" s="28"/>
      <c r="G18" s="29"/>
      <c r="H18" s="24"/>
      <c r="I18" s="25"/>
      <c r="J18" s="25"/>
      <c r="K18" s="26"/>
    </row>
    <row r="19" spans="1:11" ht="22.5" customHeight="1">
      <c r="A19" s="24"/>
      <c r="B19" s="25"/>
      <c r="C19" s="25"/>
      <c r="D19" s="26"/>
      <c r="E19" s="27"/>
      <c r="F19" s="28"/>
      <c r="G19" s="29"/>
      <c r="H19" s="24"/>
      <c r="I19" s="25"/>
      <c r="J19" s="25"/>
      <c r="K19" s="26"/>
    </row>
    <row r="20" spans="1:11" ht="22.5" customHeight="1">
      <c r="A20" s="24"/>
      <c r="B20" s="25"/>
      <c r="C20" s="25"/>
      <c r="D20" s="26"/>
      <c r="E20" s="27"/>
      <c r="F20" s="28"/>
      <c r="G20" s="29"/>
      <c r="H20" s="24"/>
      <c r="I20" s="25"/>
      <c r="J20" s="25"/>
      <c r="K20" s="26"/>
    </row>
    <row r="21" spans="1:11" ht="22.5" customHeight="1">
      <c r="A21" s="24"/>
      <c r="B21" s="25"/>
      <c r="C21" s="25"/>
      <c r="D21" s="26"/>
      <c r="E21" s="27"/>
      <c r="F21" s="28"/>
      <c r="G21" s="29"/>
      <c r="H21" s="24"/>
      <c r="I21" s="25"/>
      <c r="J21" s="25"/>
      <c r="K21" s="26"/>
    </row>
    <row r="22" spans="1:11" ht="22.5" customHeight="1">
      <c r="A22" s="24"/>
      <c r="B22" s="25"/>
      <c r="C22" s="25"/>
      <c r="D22" s="26"/>
      <c r="E22" s="27"/>
      <c r="F22" s="28"/>
      <c r="G22" s="29"/>
      <c r="H22" s="24"/>
      <c r="I22" s="25"/>
      <c r="J22" s="25"/>
      <c r="K22" s="26"/>
    </row>
    <row r="23" spans="1:11" ht="22.5" customHeight="1">
      <c r="A23" s="24"/>
      <c r="B23" s="25"/>
      <c r="C23" s="25"/>
      <c r="D23" s="26"/>
      <c r="E23" s="27"/>
      <c r="F23" s="28"/>
      <c r="G23" s="29"/>
      <c r="H23" s="24"/>
      <c r="I23" s="25"/>
      <c r="J23" s="25"/>
      <c r="K23" s="26"/>
    </row>
    <row r="24" spans="1:11" ht="24.75" customHeight="1">
      <c r="A24" s="33"/>
      <c r="B24" s="34"/>
      <c r="C24" s="34"/>
      <c r="D24" s="35"/>
      <c r="E24" s="27"/>
      <c r="F24" s="28"/>
      <c r="G24" s="32"/>
      <c r="H24" s="33"/>
      <c r="I24" s="34"/>
      <c r="J24" s="34"/>
      <c r="K24" s="35"/>
    </row>
    <row r="25" spans="1:11" ht="24.75" customHeight="1">
      <c r="A25" s="42" t="s">
        <v>436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6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0.25" customHeight="1">
      <c r="A27" s="18" t="s">
        <v>74</v>
      </c>
      <c r="B27" s="19" t="s">
        <v>75</v>
      </c>
      <c r="C27" s="19" t="s">
        <v>76</v>
      </c>
      <c r="D27" s="20" t="s">
        <v>4</v>
      </c>
      <c r="E27" s="21"/>
      <c r="F27" s="22"/>
      <c r="G27" s="23"/>
      <c r="H27" s="18" t="s">
        <v>74</v>
      </c>
      <c r="I27" s="19" t="s">
        <v>75</v>
      </c>
      <c r="J27" s="19" t="s">
        <v>76</v>
      </c>
      <c r="K27" s="20" t="s">
        <v>4</v>
      </c>
    </row>
    <row r="28" spans="1:11" ht="22.5" customHeight="1">
      <c r="A28" s="24">
        <v>3</v>
      </c>
      <c r="B28" s="25" t="s">
        <v>112</v>
      </c>
      <c r="C28" s="25" t="s">
        <v>113</v>
      </c>
      <c r="D28" s="26">
        <v>9</v>
      </c>
      <c r="E28" s="27"/>
      <c r="F28" s="28"/>
      <c r="G28" s="29"/>
      <c r="H28" s="24">
        <v>4</v>
      </c>
      <c r="I28" s="25" t="s">
        <v>114</v>
      </c>
      <c r="J28" s="25" t="s">
        <v>115</v>
      </c>
      <c r="K28" s="26">
        <v>9</v>
      </c>
    </row>
    <row r="29" spans="1:11" ht="22.5" customHeight="1">
      <c r="A29" s="24"/>
      <c r="B29" s="25"/>
      <c r="C29" s="25"/>
      <c r="D29" s="26"/>
      <c r="E29" s="27"/>
      <c r="F29" s="28"/>
      <c r="G29" s="29"/>
      <c r="H29" s="24"/>
      <c r="I29" s="25"/>
      <c r="J29" s="25"/>
      <c r="K29" s="26"/>
    </row>
    <row r="30" spans="1:11" ht="22.5" customHeight="1">
      <c r="A30" s="24"/>
      <c r="B30" s="25"/>
      <c r="C30" s="25"/>
      <c r="D30" s="26"/>
      <c r="E30" s="27"/>
      <c r="F30" s="28"/>
      <c r="G30" s="29"/>
      <c r="H30" s="24"/>
      <c r="I30" s="25"/>
      <c r="J30" s="25"/>
      <c r="K30" s="26"/>
    </row>
    <row r="31" spans="1:11" ht="22.5" customHeight="1">
      <c r="A31" s="24"/>
      <c r="B31" s="25"/>
      <c r="C31" s="25"/>
      <c r="D31" s="26"/>
      <c r="E31" s="27"/>
      <c r="F31" s="28"/>
      <c r="G31" s="29"/>
      <c r="H31" s="24"/>
      <c r="I31" s="25"/>
      <c r="J31" s="25"/>
      <c r="K31" s="26"/>
    </row>
    <row r="32" spans="1:11" ht="22.5" customHeight="1">
      <c r="A32" s="24"/>
      <c r="B32" s="25"/>
      <c r="C32" s="25"/>
      <c r="D32" s="26"/>
      <c r="E32" s="27"/>
      <c r="F32" s="28"/>
      <c r="G32" s="29"/>
      <c r="H32" s="24"/>
      <c r="I32" s="25"/>
      <c r="J32" s="25"/>
      <c r="K32" s="26"/>
    </row>
    <row r="33" spans="1:11" ht="22.5" customHeight="1">
      <c r="A33" s="24"/>
      <c r="B33" s="25"/>
      <c r="C33" s="25"/>
      <c r="D33" s="26"/>
      <c r="E33" s="27"/>
      <c r="F33" s="28"/>
      <c r="G33" s="29"/>
      <c r="H33" s="24"/>
      <c r="I33" s="25"/>
      <c r="J33" s="25"/>
      <c r="K33" s="26"/>
    </row>
    <row r="34" spans="1:11" ht="22.5" customHeight="1">
      <c r="A34" s="24"/>
      <c r="B34" s="25"/>
      <c r="C34" s="25"/>
      <c r="D34" s="26"/>
      <c r="E34" s="27"/>
      <c r="F34" s="28"/>
      <c r="G34" s="29"/>
      <c r="H34" s="24"/>
      <c r="I34" s="25"/>
      <c r="J34" s="25"/>
      <c r="K34" s="26"/>
    </row>
    <row r="35" spans="1:11" ht="22.5" customHeight="1">
      <c r="A35" s="24"/>
      <c r="B35" s="25"/>
      <c r="C35" s="25"/>
      <c r="D35" s="26"/>
      <c r="E35" s="27"/>
      <c r="F35" s="28"/>
      <c r="G35" s="29"/>
      <c r="H35" s="24"/>
      <c r="I35" s="25"/>
      <c r="J35" s="25"/>
      <c r="K35" s="26"/>
    </row>
    <row r="36" spans="1:11" ht="22.5" customHeight="1">
      <c r="A36" s="24"/>
      <c r="B36" s="25"/>
      <c r="C36" s="25"/>
      <c r="D36" s="26"/>
      <c r="E36" s="27"/>
      <c r="F36" s="28"/>
      <c r="G36" s="29"/>
      <c r="H36" s="24"/>
      <c r="I36" s="25"/>
      <c r="J36" s="25"/>
      <c r="K36" s="26"/>
    </row>
    <row r="37" spans="1:11" ht="22.5" customHeight="1">
      <c r="A37" s="24"/>
      <c r="B37" s="25"/>
      <c r="C37" s="25"/>
      <c r="D37" s="26"/>
      <c r="E37" s="27"/>
      <c r="F37" s="28"/>
      <c r="G37" s="29"/>
      <c r="H37" s="24"/>
      <c r="I37" s="25"/>
      <c r="J37" s="25"/>
      <c r="K37" s="26"/>
    </row>
    <row r="38" spans="1:11" ht="22.5" customHeight="1">
      <c r="A38" s="24"/>
      <c r="B38" s="25"/>
      <c r="C38" s="25"/>
      <c r="D38" s="26"/>
      <c r="E38" s="27"/>
      <c r="F38" s="28"/>
      <c r="G38" s="29"/>
      <c r="H38" s="24"/>
      <c r="I38" s="25"/>
      <c r="J38" s="25"/>
      <c r="K38" s="26"/>
    </row>
    <row r="39" spans="1:11" ht="22.5" customHeight="1">
      <c r="A39" s="24"/>
      <c r="B39" s="25"/>
      <c r="C39" s="25"/>
      <c r="D39" s="26"/>
      <c r="E39" s="27"/>
      <c r="F39" s="28"/>
      <c r="G39" s="29"/>
      <c r="H39" s="24"/>
      <c r="I39" s="25"/>
      <c r="J39" s="25"/>
      <c r="K39" s="26"/>
    </row>
    <row r="40" spans="1:11" ht="22.5" customHeight="1">
      <c r="A40" s="24"/>
      <c r="B40" s="25"/>
      <c r="C40" s="25"/>
      <c r="D40" s="26"/>
      <c r="E40" s="27"/>
      <c r="F40" s="28"/>
      <c r="G40" s="29"/>
      <c r="H40" s="24"/>
      <c r="I40" s="25"/>
      <c r="J40" s="25"/>
      <c r="K40" s="26"/>
    </row>
    <row r="41" spans="1:11" ht="22.5" customHeight="1">
      <c r="A41" s="24"/>
      <c r="B41" s="25"/>
      <c r="C41" s="25"/>
      <c r="D41" s="26"/>
      <c r="E41" s="27"/>
      <c r="F41" s="28"/>
      <c r="G41" s="29"/>
      <c r="H41" s="24"/>
      <c r="I41" s="25"/>
      <c r="J41" s="25"/>
      <c r="K41" s="26"/>
    </row>
    <row r="42" spans="1:11" ht="22.5" customHeight="1">
      <c r="A42" s="24"/>
      <c r="B42" s="25"/>
      <c r="C42" s="25"/>
      <c r="D42" s="26"/>
      <c r="E42" s="27"/>
      <c r="F42" s="28"/>
      <c r="G42" s="29"/>
      <c r="H42" s="24"/>
      <c r="I42" s="25"/>
      <c r="J42" s="25"/>
      <c r="K42" s="26"/>
    </row>
    <row r="43" spans="1:11" ht="22.5" customHeight="1">
      <c r="A43" s="24"/>
      <c r="B43" s="25"/>
      <c r="C43" s="25"/>
      <c r="D43" s="26"/>
      <c r="E43" s="27"/>
      <c r="F43" s="28"/>
      <c r="G43" s="29"/>
      <c r="H43" s="24"/>
      <c r="I43" s="25"/>
      <c r="J43" s="25"/>
      <c r="K43" s="26"/>
    </row>
    <row r="44" spans="1:11" ht="22.5" customHeight="1">
      <c r="A44" s="24"/>
      <c r="B44" s="25"/>
      <c r="C44" s="25"/>
      <c r="D44" s="26"/>
      <c r="E44" s="27"/>
      <c r="F44" s="28"/>
      <c r="G44" s="29"/>
      <c r="H44" s="24"/>
      <c r="I44" s="25"/>
      <c r="J44" s="25"/>
      <c r="K44" s="26"/>
    </row>
    <row r="45" spans="1:11" ht="22.5" customHeight="1">
      <c r="A45" s="24"/>
      <c r="B45" s="25"/>
      <c r="C45" s="25"/>
      <c r="D45" s="26"/>
      <c r="E45" s="27"/>
      <c r="F45" s="28"/>
      <c r="G45" s="29"/>
      <c r="H45" s="24"/>
      <c r="I45" s="25"/>
      <c r="J45" s="25"/>
      <c r="K45" s="26"/>
    </row>
    <row r="46" spans="1:11" ht="22.5" customHeight="1">
      <c r="A46" s="24"/>
      <c r="B46" s="25"/>
      <c r="C46" s="25"/>
      <c r="D46" s="26"/>
      <c r="E46" s="27"/>
      <c r="F46" s="28"/>
      <c r="G46" s="29"/>
      <c r="H46" s="24"/>
      <c r="I46" s="25"/>
      <c r="J46" s="25"/>
      <c r="K46" s="26"/>
    </row>
    <row r="47" spans="1:11" ht="22.5" customHeight="1">
      <c r="A47" s="24"/>
      <c r="B47" s="25"/>
      <c r="C47" s="25"/>
      <c r="D47" s="26"/>
      <c r="E47" s="27"/>
      <c r="F47" s="28"/>
      <c r="G47" s="29"/>
      <c r="H47" s="24"/>
      <c r="I47" s="25"/>
      <c r="J47" s="25"/>
      <c r="K47" s="26"/>
    </row>
    <row r="48" spans="1:11" ht="22.5" customHeight="1">
      <c r="A48" s="33">
        <v>999</v>
      </c>
      <c r="B48" s="34" t="s">
        <v>116</v>
      </c>
      <c r="C48" s="34" t="s">
        <v>117</v>
      </c>
      <c r="D48" s="35" t="s">
        <v>118</v>
      </c>
      <c r="E48" s="27"/>
      <c r="F48" s="28"/>
      <c r="G48" s="32"/>
      <c r="H48" s="33">
        <v>999</v>
      </c>
      <c r="I48" s="34" t="s">
        <v>119</v>
      </c>
      <c r="J48" s="34" t="s">
        <v>120</v>
      </c>
      <c r="K48" s="35" t="s">
        <v>121</v>
      </c>
    </row>
  </sheetData>
  <sheetProtection/>
  <mergeCells count="2">
    <mergeCell ref="A1:K1"/>
    <mergeCell ref="A25:K25"/>
  </mergeCells>
  <printOptions/>
  <pageMargins left="0.39375" right="0.39375" top="0.39375" bottom="0.5902777777777778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6.75390625" style="0" customWidth="1"/>
    <col min="2" max="2" width="30.75390625" style="0" customWidth="1"/>
    <col min="3" max="3" width="18.625" style="0" customWidth="1"/>
    <col min="4" max="4" width="12.625" style="0" customWidth="1"/>
    <col min="5" max="5" width="2.00390625" style="0" customWidth="1"/>
    <col min="6" max="6" width="2.25390625" style="0" customWidth="1"/>
    <col min="7" max="7" width="0" style="0" hidden="1" customWidth="1"/>
    <col min="8" max="8" width="6.125" style="0" customWidth="1"/>
    <col min="9" max="9" width="30.75390625" style="0" customWidth="1"/>
    <col min="10" max="10" width="18.375" style="0" customWidth="1"/>
    <col min="11" max="11" width="11.875" style="0" customWidth="1"/>
  </cols>
  <sheetData>
    <row r="1" spans="1:13" ht="20.25" customHeight="1">
      <c r="A1" s="42" t="s">
        <v>455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7"/>
      <c r="M1" s="17"/>
    </row>
    <row r="2" spans="1:13" ht="8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1" ht="12.75">
      <c r="A3" s="18" t="s">
        <v>74</v>
      </c>
      <c r="B3" s="19" t="s">
        <v>75</v>
      </c>
      <c r="C3" s="19" t="s">
        <v>76</v>
      </c>
      <c r="D3" s="20" t="s">
        <v>4</v>
      </c>
      <c r="E3" s="21"/>
      <c r="F3" s="22"/>
      <c r="G3" s="23"/>
      <c r="H3" s="18" t="s">
        <v>74</v>
      </c>
      <c r="I3" s="19" t="s">
        <v>75</v>
      </c>
      <c r="J3" s="19" t="s">
        <v>76</v>
      </c>
      <c r="K3" s="20" t="s">
        <v>4</v>
      </c>
    </row>
    <row r="4" spans="1:11" ht="22.5" customHeight="1">
      <c r="A4" s="24">
        <v>387</v>
      </c>
      <c r="B4" s="25" t="s">
        <v>456</v>
      </c>
      <c r="C4" s="25" t="s">
        <v>34</v>
      </c>
      <c r="D4" s="26">
        <v>2004</v>
      </c>
      <c r="E4" s="27"/>
      <c r="F4" s="28"/>
      <c r="G4" s="29"/>
      <c r="H4" s="24"/>
      <c r="I4" s="25"/>
      <c r="J4" s="25"/>
      <c r="K4" s="26"/>
    </row>
    <row r="5" spans="1:11" ht="22.5" customHeight="1">
      <c r="A5" s="24">
        <v>395</v>
      </c>
      <c r="B5" s="25" t="s">
        <v>457</v>
      </c>
      <c r="C5" s="25" t="s">
        <v>186</v>
      </c>
      <c r="D5" s="26">
        <v>2004</v>
      </c>
      <c r="E5" s="27"/>
      <c r="F5" s="28"/>
      <c r="G5" s="29"/>
      <c r="H5" s="24"/>
      <c r="I5" s="25"/>
      <c r="J5" s="25"/>
      <c r="K5" s="26"/>
    </row>
    <row r="6" spans="1:11" ht="22.5" customHeight="1">
      <c r="A6" s="24">
        <v>396</v>
      </c>
      <c r="B6" s="25" t="s">
        <v>458</v>
      </c>
      <c r="C6" s="25" t="s">
        <v>186</v>
      </c>
      <c r="D6" s="26">
        <v>2004</v>
      </c>
      <c r="E6" s="27"/>
      <c r="F6" s="28"/>
      <c r="G6" s="29"/>
      <c r="H6" s="24"/>
      <c r="I6" s="25"/>
      <c r="J6" s="25"/>
      <c r="K6" s="26"/>
    </row>
    <row r="7" spans="1:11" ht="22.5" customHeight="1">
      <c r="A7" s="24">
        <v>398</v>
      </c>
      <c r="B7" s="25" t="s">
        <v>459</v>
      </c>
      <c r="C7" s="25" t="s">
        <v>34</v>
      </c>
      <c r="D7" s="26">
        <v>2004</v>
      </c>
      <c r="E7" s="27"/>
      <c r="F7" s="28"/>
      <c r="G7" s="29"/>
      <c r="H7" s="24"/>
      <c r="I7" s="25"/>
      <c r="J7" s="25"/>
      <c r="K7" s="26"/>
    </row>
    <row r="8" spans="1:11" ht="22.5" customHeight="1">
      <c r="A8" s="24">
        <v>36</v>
      </c>
      <c r="B8" s="25" t="s">
        <v>406</v>
      </c>
      <c r="C8" s="25" t="s">
        <v>152</v>
      </c>
      <c r="D8" s="26">
        <v>2004</v>
      </c>
      <c r="E8" s="27"/>
      <c r="F8" s="28"/>
      <c r="G8" s="29"/>
      <c r="H8" s="24"/>
      <c r="I8" s="25"/>
      <c r="J8" s="25"/>
      <c r="K8" s="26"/>
    </row>
    <row r="9" spans="1:11" ht="22.5" customHeight="1">
      <c r="A9" s="24">
        <v>52</v>
      </c>
      <c r="B9" s="25" t="s">
        <v>460</v>
      </c>
      <c r="C9" s="25" t="s">
        <v>159</v>
      </c>
      <c r="D9" s="26">
        <v>2004</v>
      </c>
      <c r="E9" s="27"/>
      <c r="F9" s="28"/>
      <c r="G9" s="29"/>
      <c r="H9" s="24"/>
      <c r="I9" s="25"/>
      <c r="J9" s="25"/>
      <c r="K9" s="26"/>
    </row>
    <row r="10" spans="1:11" ht="22.5" customHeight="1">
      <c r="A10" s="24">
        <v>53</v>
      </c>
      <c r="B10" s="25" t="s">
        <v>461</v>
      </c>
      <c r="C10" s="25" t="s">
        <v>146</v>
      </c>
      <c r="D10" s="26">
        <v>2004</v>
      </c>
      <c r="E10" s="27"/>
      <c r="F10" s="28"/>
      <c r="G10" s="29"/>
      <c r="H10" s="24"/>
      <c r="I10" s="25"/>
      <c r="J10" s="25"/>
      <c r="K10" s="26"/>
    </row>
    <row r="11" spans="1:11" ht="22.5" customHeight="1">
      <c r="A11" s="24">
        <v>55</v>
      </c>
      <c r="B11" s="25" t="s">
        <v>71</v>
      </c>
      <c r="C11" s="25" t="s">
        <v>72</v>
      </c>
      <c r="D11" s="26">
        <v>2003</v>
      </c>
      <c r="E11" s="27"/>
      <c r="F11" s="28"/>
      <c r="G11" s="29"/>
      <c r="H11" s="24"/>
      <c r="I11" s="25"/>
      <c r="J11" s="25"/>
      <c r="K11" s="26"/>
    </row>
    <row r="12" spans="1:11" ht="22.5" customHeight="1">
      <c r="A12" s="24">
        <v>134</v>
      </c>
      <c r="B12" s="25" t="s">
        <v>462</v>
      </c>
      <c r="C12" s="25" t="s">
        <v>144</v>
      </c>
      <c r="D12" s="26">
        <v>2004</v>
      </c>
      <c r="E12" s="27"/>
      <c r="F12" s="28"/>
      <c r="G12" s="29"/>
      <c r="H12" s="24"/>
      <c r="I12" s="25"/>
      <c r="J12" s="25"/>
      <c r="K12" s="26"/>
    </row>
    <row r="13" spans="1:11" ht="22.5" customHeight="1">
      <c r="A13" s="24">
        <v>159</v>
      </c>
      <c r="B13" s="25" t="s">
        <v>463</v>
      </c>
      <c r="C13" s="25" t="s">
        <v>34</v>
      </c>
      <c r="D13" s="26">
        <v>2004</v>
      </c>
      <c r="E13" s="27"/>
      <c r="F13" s="28"/>
      <c r="G13" s="29"/>
      <c r="H13" s="24"/>
      <c r="I13" s="25"/>
      <c r="J13" s="25"/>
      <c r="K13" s="26"/>
    </row>
    <row r="14" spans="1:11" ht="22.5" customHeight="1">
      <c r="A14" s="24">
        <v>173</v>
      </c>
      <c r="B14" s="25" t="s">
        <v>464</v>
      </c>
      <c r="C14" s="25" t="s">
        <v>266</v>
      </c>
      <c r="D14" s="26">
        <v>2004</v>
      </c>
      <c r="E14" s="27"/>
      <c r="F14" s="28"/>
      <c r="G14" s="29"/>
      <c r="H14" s="24"/>
      <c r="I14" s="25"/>
      <c r="J14" s="25"/>
      <c r="K14" s="26"/>
    </row>
    <row r="15" spans="1:11" ht="22.5" customHeight="1">
      <c r="A15" s="24">
        <v>186</v>
      </c>
      <c r="B15" s="25" t="s">
        <v>465</v>
      </c>
      <c r="C15" s="25" t="s">
        <v>34</v>
      </c>
      <c r="D15" s="26">
        <v>2004</v>
      </c>
      <c r="E15" s="27"/>
      <c r="F15" s="28"/>
      <c r="G15" s="29"/>
      <c r="H15" s="24"/>
      <c r="I15" s="25"/>
      <c r="J15" s="25"/>
      <c r="K15" s="26"/>
    </row>
    <row r="16" spans="1:11" ht="22.5" customHeight="1">
      <c r="A16" s="24">
        <v>411</v>
      </c>
      <c r="B16" s="25" t="s">
        <v>466</v>
      </c>
      <c r="C16" s="25" t="s">
        <v>34</v>
      </c>
      <c r="D16" s="26">
        <v>2004</v>
      </c>
      <c r="E16" s="27"/>
      <c r="F16" s="28"/>
      <c r="G16" s="29"/>
      <c r="H16" s="24"/>
      <c r="I16" s="25"/>
      <c r="J16" s="25"/>
      <c r="K16" s="26"/>
    </row>
    <row r="17" spans="1:11" ht="22.5" customHeight="1">
      <c r="A17" s="24"/>
      <c r="B17" s="25"/>
      <c r="C17" s="25"/>
      <c r="D17" s="26"/>
      <c r="E17" s="27"/>
      <c r="F17" s="28"/>
      <c r="G17" s="29"/>
      <c r="H17" s="24"/>
      <c r="I17" s="25"/>
      <c r="J17" s="25"/>
      <c r="K17" s="26"/>
    </row>
    <row r="18" spans="1:11" ht="22.5" customHeight="1">
      <c r="A18" s="24"/>
      <c r="B18" s="25"/>
      <c r="C18" s="25"/>
      <c r="D18" s="26"/>
      <c r="E18" s="27"/>
      <c r="F18" s="28"/>
      <c r="G18" s="29"/>
      <c r="H18" s="24"/>
      <c r="I18" s="25"/>
      <c r="J18" s="25"/>
      <c r="K18" s="26"/>
    </row>
    <row r="19" spans="1:11" ht="22.5" customHeight="1">
      <c r="A19" s="24"/>
      <c r="B19" s="25"/>
      <c r="C19" s="25"/>
      <c r="D19" s="26"/>
      <c r="E19" s="27"/>
      <c r="F19" s="28"/>
      <c r="G19" s="29"/>
      <c r="H19" s="24"/>
      <c r="I19" s="25"/>
      <c r="J19" s="25"/>
      <c r="K19" s="26"/>
    </row>
    <row r="20" spans="1:11" ht="22.5" customHeight="1">
      <c r="A20" s="24"/>
      <c r="B20" s="25"/>
      <c r="C20" s="25"/>
      <c r="D20" s="26"/>
      <c r="E20" s="27"/>
      <c r="F20" s="28"/>
      <c r="G20" s="29"/>
      <c r="H20" s="24"/>
      <c r="I20" s="25"/>
      <c r="J20" s="25"/>
      <c r="K20" s="26"/>
    </row>
    <row r="21" spans="1:11" ht="22.5" customHeight="1">
      <c r="A21" s="24"/>
      <c r="B21" s="25"/>
      <c r="C21" s="25"/>
      <c r="D21" s="26"/>
      <c r="E21" s="27"/>
      <c r="F21" s="28"/>
      <c r="G21" s="29"/>
      <c r="H21" s="24"/>
      <c r="I21" s="25"/>
      <c r="J21" s="25"/>
      <c r="K21" s="26"/>
    </row>
    <row r="22" spans="1:11" ht="22.5" customHeight="1">
      <c r="A22" s="24"/>
      <c r="B22" s="25"/>
      <c r="C22" s="25"/>
      <c r="D22" s="26"/>
      <c r="E22" s="27"/>
      <c r="F22" s="28"/>
      <c r="G22" s="29"/>
      <c r="H22" s="24"/>
      <c r="I22" s="25"/>
      <c r="J22" s="25"/>
      <c r="K22" s="26"/>
    </row>
    <row r="23" spans="1:11" ht="22.5" customHeight="1">
      <c r="A23" s="24"/>
      <c r="B23" s="25"/>
      <c r="C23" s="25"/>
      <c r="D23" s="26"/>
      <c r="E23" s="27"/>
      <c r="F23" s="28"/>
      <c r="G23" s="29"/>
      <c r="H23" s="24"/>
      <c r="I23" s="25"/>
      <c r="J23" s="25"/>
      <c r="K23" s="26"/>
    </row>
    <row r="24" spans="1:11" ht="24.75" customHeight="1">
      <c r="A24" s="33"/>
      <c r="B24" s="34"/>
      <c r="C24" s="34"/>
      <c r="D24" s="35"/>
      <c r="E24" s="27"/>
      <c r="F24" s="28"/>
      <c r="G24" s="32"/>
      <c r="H24" s="33"/>
      <c r="I24" s="34"/>
      <c r="J24" s="34"/>
      <c r="K24" s="35"/>
    </row>
    <row r="25" spans="1:11" ht="24.75" customHeight="1">
      <c r="A25" s="42" t="s">
        <v>455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6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0.25" customHeight="1">
      <c r="A27" s="18" t="s">
        <v>74</v>
      </c>
      <c r="B27" s="19" t="s">
        <v>75</v>
      </c>
      <c r="C27" s="19" t="s">
        <v>76</v>
      </c>
      <c r="D27" s="20" t="s">
        <v>4</v>
      </c>
      <c r="E27" s="21"/>
      <c r="F27" s="22"/>
      <c r="G27" s="23"/>
      <c r="H27" s="18" t="s">
        <v>74</v>
      </c>
      <c r="I27" s="19" t="s">
        <v>75</v>
      </c>
      <c r="J27" s="19" t="s">
        <v>76</v>
      </c>
      <c r="K27" s="20" t="s">
        <v>4</v>
      </c>
    </row>
    <row r="28" spans="1:11" ht="22.5" customHeight="1">
      <c r="A28" s="24">
        <v>3</v>
      </c>
      <c r="B28" s="25" t="s">
        <v>112</v>
      </c>
      <c r="C28" s="25" t="s">
        <v>113</v>
      </c>
      <c r="D28" s="26">
        <v>9</v>
      </c>
      <c r="E28" s="27"/>
      <c r="F28" s="28"/>
      <c r="G28" s="29"/>
      <c r="H28" s="24">
        <v>4</v>
      </c>
      <c r="I28" s="25" t="s">
        <v>114</v>
      </c>
      <c r="J28" s="25" t="s">
        <v>115</v>
      </c>
      <c r="K28" s="26">
        <v>9</v>
      </c>
    </row>
    <row r="29" spans="1:11" ht="22.5" customHeight="1">
      <c r="A29" s="24"/>
      <c r="B29" s="25"/>
      <c r="C29" s="25"/>
      <c r="D29" s="26"/>
      <c r="E29" s="27"/>
      <c r="F29" s="28"/>
      <c r="G29" s="29"/>
      <c r="H29" s="24"/>
      <c r="I29" s="25"/>
      <c r="J29" s="25"/>
      <c r="K29" s="26"/>
    </row>
    <row r="30" spans="1:11" ht="22.5" customHeight="1">
      <c r="A30" s="24"/>
      <c r="B30" s="25"/>
      <c r="C30" s="25"/>
      <c r="D30" s="26"/>
      <c r="E30" s="27"/>
      <c r="F30" s="28"/>
      <c r="G30" s="29"/>
      <c r="H30" s="24"/>
      <c r="I30" s="25"/>
      <c r="J30" s="25"/>
      <c r="K30" s="26"/>
    </row>
    <row r="31" spans="1:11" ht="22.5" customHeight="1">
      <c r="A31" s="24"/>
      <c r="B31" s="25"/>
      <c r="C31" s="25"/>
      <c r="D31" s="26"/>
      <c r="E31" s="27"/>
      <c r="F31" s="28"/>
      <c r="G31" s="29"/>
      <c r="H31" s="24"/>
      <c r="I31" s="25"/>
      <c r="J31" s="25"/>
      <c r="K31" s="26"/>
    </row>
    <row r="32" spans="1:11" ht="22.5" customHeight="1">
      <c r="A32" s="24"/>
      <c r="B32" s="25"/>
      <c r="C32" s="25"/>
      <c r="D32" s="26"/>
      <c r="E32" s="27"/>
      <c r="F32" s="28"/>
      <c r="G32" s="29"/>
      <c r="H32" s="24"/>
      <c r="I32" s="25"/>
      <c r="J32" s="25"/>
      <c r="K32" s="26"/>
    </row>
    <row r="33" spans="1:11" ht="22.5" customHeight="1">
      <c r="A33" s="24"/>
      <c r="B33" s="25"/>
      <c r="C33" s="25"/>
      <c r="D33" s="26"/>
      <c r="E33" s="27"/>
      <c r="F33" s="28"/>
      <c r="G33" s="29"/>
      <c r="H33" s="24"/>
      <c r="I33" s="25"/>
      <c r="J33" s="25"/>
      <c r="K33" s="26"/>
    </row>
    <row r="34" spans="1:11" ht="22.5" customHeight="1">
      <c r="A34" s="24"/>
      <c r="B34" s="25"/>
      <c r="C34" s="25"/>
      <c r="D34" s="26"/>
      <c r="E34" s="27"/>
      <c r="F34" s="28"/>
      <c r="G34" s="29"/>
      <c r="H34" s="24"/>
      <c r="I34" s="25"/>
      <c r="J34" s="25"/>
      <c r="K34" s="26"/>
    </row>
    <row r="35" spans="1:11" ht="22.5" customHeight="1">
      <c r="A35" s="24"/>
      <c r="B35" s="25"/>
      <c r="C35" s="25"/>
      <c r="D35" s="26"/>
      <c r="E35" s="27"/>
      <c r="F35" s="28"/>
      <c r="G35" s="29"/>
      <c r="H35" s="24"/>
      <c r="I35" s="25"/>
      <c r="J35" s="25"/>
      <c r="K35" s="26"/>
    </row>
    <row r="36" spans="1:11" ht="22.5" customHeight="1">
      <c r="A36" s="24"/>
      <c r="B36" s="25"/>
      <c r="C36" s="25"/>
      <c r="D36" s="26"/>
      <c r="E36" s="27"/>
      <c r="F36" s="28"/>
      <c r="G36" s="29"/>
      <c r="H36" s="24"/>
      <c r="I36" s="25"/>
      <c r="J36" s="25"/>
      <c r="K36" s="26"/>
    </row>
    <row r="37" spans="1:11" ht="22.5" customHeight="1">
      <c r="A37" s="24"/>
      <c r="B37" s="25"/>
      <c r="C37" s="25"/>
      <c r="D37" s="26"/>
      <c r="E37" s="27"/>
      <c r="F37" s="28"/>
      <c r="G37" s="29"/>
      <c r="H37" s="24"/>
      <c r="I37" s="25"/>
      <c r="J37" s="25"/>
      <c r="K37" s="26"/>
    </row>
    <row r="38" spans="1:11" ht="22.5" customHeight="1">
      <c r="A38" s="24"/>
      <c r="B38" s="25"/>
      <c r="C38" s="25"/>
      <c r="D38" s="26"/>
      <c r="E38" s="27"/>
      <c r="F38" s="28"/>
      <c r="G38" s="29"/>
      <c r="H38" s="24"/>
      <c r="I38" s="25"/>
      <c r="J38" s="25"/>
      <c r="K38" s="26"/>
    </row>
    <row r="39" spans="1:11" ht="22.5" customHeight="1">
      <c r="A39" s="24"/>
      <c r="B39" s="25"/>
      <c r="C39" s="25"/>
      <c r="D39" s="26"/>
      <c r="E39" s="27"/>
      <c r="F39" s="28"/>
      <c r="G39" s="29"/>
      <c r="H39" s="24"/>
      <c r="I39" s="25"/>
      <c r="J39" s="25"/>
      <c r="K39" s="26"/>
    </row>
    <row r="40" spans="1:11" ht="22.5" customHeight="1">
      <c r="A40" s="24"/>
      <c r="B40" s="25"/>
      <c r="C40" s="25"/>
      <c r="D40" s="26"/>
      <c r="E40" s="27"/>
      <c r="F40" s="28"/>
      <c r="G40" s="29"/>
      <c r="H40" s="24"/>
      <c r="I40" s="25"/>
      <c r="J40" s="25"/>
      <c r="K40" s="26"/>
    </row>
    <row r="41" spans="1:11" ht="22.5" customHeight="1">
      <c r="A41" s="24"/>
      <c r="B41" s="25"/>
      <c r="C41" s="25"/>
      <c r="D41" s="26"/>
      <c r="E41" s="27"/>
      <c r="F41" s="28"/>
      <c r="G41" s="29"/>
      <c r="H41" s="24"/>
      <c r="I41" s="25"/>
      <c r="J41" s="25"/>
      <c r="K41" s="26"/>
    </row>
    <row r="42" spans="1:11" ht="22.5" customHeight="1">
      <c r="A42" s="24"/>
      <c r="B42" s="25"/>
      <c r="C42" s="25"/>
      <c r="D42" s="26"/>
      <c r="E42" s="27"/>
      <c r="F42" s="28"/>
      <c r="G42" s="29"/>
      <c r="H42" s="24"/>
      <c r="I42" s="25"/>
      <c r="J42" s="25"/>
      <c r="K42" s="26"/>
    </row>
    <row r="43" spans="1:11" ht="22.5" customHeight="1">
      <c r="A43" s="24"/>
      <c r="B43" s="25"/>
      <c r="C43" s="25"/>
      <c r="D43" s="26"/>
      <c r="E43" s="27"/>
      <c r="F43" s="28"/>
      <c r="G43" s="29"/>
      <c r="H43" s="24"/>
      <c r="I43" s="25"/>
      <c r="J43" s="25"/>
      <c r="K43" s="26"/>
    </row>
    <row r="44" spans="1:11" ht="22.5" customHeight="1">
      <c r="A44" s="24"/>
      <c r="B44" s="25"/>
      <c r="C44" s="25"/>
      <c r="D44" s="26"/>
      <c r="E44" s="27"/>
      <c r="F44" s="28"/>
      <c r="G44" s="29"/>
      <c r="H44" s="24"/>
      <c r="I44" s="25"/>
      <c r="J44" s="25"/>
      <c r="K44" s="26"/>
    </row>
    <row r="45" spans="1:11" ht="22.5" customHeight="1">
      <c r="A45" s="24"/>
      <c r="B45" s="25"/>
      <c r="C45" s="25"/>
      <c r="D45" s="26"/>
      <c r="E45" s="27"/>
      <c r="F45" s="28"/>
      <c r="G45" s="29"/>
      <c r="H45" s="24"/>
      <c r="I45" s="25"/>
      <c r="J45" s="25"/>
      <c r="K45" s="26"/>
    </row>
    <row r="46" spans="1:11" ht="22.5" customHeight="1">
      <c r="A46" s="24"/>
      <c r="B46" s="25"/>
      <c r="C46" s="25"/>
      <c r="D46" s="26"/>
      <c r="E46" s="27"/>
      <c r="F46" s="28"/>
      <c r="G46" s="29"/>
      <c r="H46" s="24"/>
      <c r="I46" s="25"/>
      <c r="J46" s="25"/>
      <c r="K46" s="26"/>
    </row>
    <row r="47" spans="1:11" ht="22.5" customHeight="1">
      <c r="A47" s="24"/>
      <c r="B47" s="25"/>
      <c r="C47" s="25"/>
      <c r="D47" s="26"/>
      <c r="E47" s="27"/>
      <c r="F47" s="28"/>
      <c r="G47" s="29"/>
      <c r="H47" s="24"/>
      <c r="I47" s="25"/>
      <c r="J47" s="25"/>
      <c r="K47" s="26"/>
    </row>
    <row r="48" spans="1:11" ht="22.5" customHeight="1">
      <c r="A48" s="33">
        <v>999</v>
      </c>
      <c r="B48" s="34" t="s">
        <v>116</v>
      </c>
      <c r="C48" s="34" t="s">
        <v>117</v>
      </c>
      <c r="D48" s="35" t="s">
        <v>118</v>
      </c>
      <c r="E48" s="27"/>
      <c r="F48" s="28"/>
      <c r="G48" s="32"/>
      <c r="H48" s="33">
        <v>999</v>
      </c>
      <c r="I48" s="34" t="s">
        <v>119</v>
      </c>
      <c r="J48" s="34" t="s">
        <v>120</v>
      </c>
      <c r="K48" s="35" t="s">
        <v>121</v>
      </c>
    </row>
  </sheetData>
  <sheetProtection/>
  <mergeCells count="2">
    <mergeCell ref="A1:K1"/>
    <mergeCell ref="A25:K25"/>
  </mergeCells>
  <printOptions/>
  <pageMargins left="0.39375" right="0.39375" top="0.39375" bottom="0.5902777777777778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6.75390625" style="0" customWidth="1"/>
    <col min="2" max="2" width="30.75390625" style="0" customWidth="1"/>
    <col min="3" max="3" width="18.625" style="0" customWidth="1"/>
    <col min="4" max="4" width="12.625" style="0" customWidth="1"/>
    <col min="5" max="5" width="2.00390625" style="0" customWidth="1"/>
    <col min="6" max="6" width="2.25390625" style="0" customWidth="1"/>
    <col min="7" max="7" width="0" style="0" hidden="1" customWidth="1"/>
    <col min="8" max="8" width="6.125" style="0" customWidth="1"/>
    <col min="9" max="9" width="30.75390625" style="0" customWidth="1"/>
    <col min="10" max="10" width="18.375" style="0" customWidth="1"/>
    <col min="11" max="11" width="11.875" style="0" customWidth="1"/>
  </cols>
  <sheetData>
    <row r="1" spans="1:13" ht="20.25" customHeight="1">
      <c r="A1" s="42" t="s">
        <v>467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7"/>
      <c r="M1" s="17"/>
    </row>
    <row r="2" spans="1:13" ht="8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1" ht="12.75">
      <c r="A3" s="18" t="s">
        <v>74</v>
      </c>
      <c r="B3" s="19" t="s">
        <v>75</v>
      </c>
      <c r="C3" s="19" t="s">
        <v>76</v>
      </c>
      <c r="D3" s="20" t="s">
        <v>4</v>
      </c>
      <c r="E3" s="21"/>
      <c r="F3" s="22"/>
      <c r="G3" s="23"/>
      <c r="H3" s="18" t="s">
        <v>74</v>
      </c>
      <c r="I3" s="19" t="s">
        <v>75</v>
      </c>
      <c r="J3" s="19" t="s">
        <v>76</v>
      </c>
      <c r="K3" s="20" t="s">
        <v>4</v>
      </c>
    </row>
    <row r="4" spans="1:11" ht="22.5" customHeight="1">
      <c r="A4" s="24">
        <v>350</v>
      </c>
      <c r="B4" s="25" t="s">
        <v>468</v>
      </c>
      <c r="C4" s="25" t="s">
        <v>34</v>
      </c>
      <c r="D4" s="26">
        <v>2005</v>
      </c>
      <c r="E4" s="27"/>
      <c r="F4" s="28"/>
      <c r="G4" s="29"/>
      <c r="H4" s="24">
        <v>194</v>
      </c>
      <c r="I4" s="25" t="s">
        <v>469</v>
      </c>
      <c r="J4" s="25" t="s">
        <v>34</v>
      </c>
      <c r="K4" s="26">
        <v>2006</v>
      </c>
    </row>
    <row r="5" spans="1:11" ht="22.5" customHeight="1">
      <c r="A5" s="24">
        <v>376</v>
      </c>
      <c r="B5" s="25" t="s">
        <v>470</v>
      </c>
      <c r="C5" s="25" t="s">
        <v>250</v>
      </c>
      <c r="D5" s="26">
        <v>2006</v>
      </c>
      <c r="E5" s="27"/>
      <c r="F5" s="28"/>
      <c r="G5" s="29"/>
      <c r="H5" s="24">
        <v>209</v>
      </c>
      <c r="I5" s="25" t="s">
        <v>471</v>
      </c>
      <c r="J5" s="25" t="s">
        <v>472</v>
      </c>
      <c r="K5" s="26">
        <v>2006</v>
      </c>
    </row>
    <row r="6" spans="1:11" ht="22.5" customHeight="1">
      <c r="A6" s="24">
        <v>384</v>
      </c>
      <c r="B6" s="25" t="s">
        <v>473</v>
      </c>
      <c r="C6" s="25" t="s">
        <v>34</v>
      </c>
      <c r="D6" s="26">
        <v>2007</v>
      </c>
      <c r="E6" s="27"/>
      <c r="F6" s="28"/>
      <c r="G6" s="29"/>
      <c r="H6" s="24">
        <v>237</v>
      </c>
      <c r="I6" s="25" t="s">
        <v>474</v>
      </c>
      <c r="J6" s="25" t="s">
        <v>103</v>
      </c>
      <c r="K6" s="26">
        <v>2006</v>
      </c>
    </row>
    <row r="7" spans="1:11" ht="22.5" customHeight="1">
      <c r="A7" s="24">
        <v>390</v>
      </c>
      <c r="B7" s="25" t="s">
        <v>475</v>
      </c>
      <c r="C7" s="25" t="s">
        <v>476</v>
      </c>
      <c r="D7" s="26">
        <v>2007</v>
      </c>
      <c r="E7" s="27"/>
      <c r="F7" s="28"/>
      <c r="G7" s="29"/>
      <c r="H7" s="24">
        <v>238</v>
      </c>
      <c r="I7" s="25" t="s">
        <v>477</v>
      </c>
      <c r="J7" s="25" t="s">
        <v>34</v>
      </c>
      <c r="K7" s="26">
        <v>2005</v>
      </c>
    </row>
    <row r="8" spans="1:11" ht="22.5" customHeight="1">
      <c r="A8" s="24">
        <v>401</v>
      </c>
      <c r="B8" s="25" t="s">
        <v>312</v>
      </c>
      <c r="C8" s="25" t="s">
        <v>34</v>
      </c>
      <c r="D8" s="26">
        <v>2005</v>
      </c>
      <c r="E8" s="27"/>
      <c r="F8" s="28"/>
      <c r="G8" s="29"/>
      <c r="H8" s="24">
        <v>240</v>
      </c>
      <c r="I8" s="25" t="s">
        <v>478</v>
      </c>
      <c r="J8" s="25" t="s">
        <v>38</v>
      </c>
      <c r="K8" s="26">
        <v>2006</v>
      </c>
    </row>
    <row r="9" spans="1:11" ht="22.5" customHeight="1">
      <c r="A9" s="24">
        <v>406</v>
      </c>
      <c r="B9" s="25" t="s">
        <v>479</v>
      </c>
      <c r="C9" s="25" t="s">
        <v>34</v>
      </c>
      <c r="D9" s="26">
        <v>2005</v>
      </c>
      <c r="E9" s="27"/>
      <c r="F9" s="28"/>
      <c r="G9" s="29"/>
      <c r="H9" s="24">
        <v>242</v>
      </c>
      <c r="I9" s="25" t="s">
        <v>480</v>
      </c>
      <c r="J9" s="25" t="s">
        <v>34</v>
      </c>
      <c r="K9" s="26">
        <v>2005</v>
      </c>
    </row>
    <row r="10" spans="1:11" ht="22.5" customHeight="1">
      <c r="A10" s="24">
        <v>410</v>
      </c>
      <c r="B10" s="25" t="s">
        <v>481</v>
      </c>
      <c r="C10" s="25" t="s">
        <v>182</v>
      </c>
      <c r="D10" s="26">
        <v>2006</v>
      </c>
      <c r="E10" s="27"/>
      <c r="F10" s="28"/>
      <c r="G10" s="29"/>
      <c r="H10" s="24">
        <v>243</v>
      </c>
      <c r="I10" s="25" t="s">
        <v>482</v>
      </c>
      <c r="J10" s="25" t="s">
        <v>34</v>
      </c>
      <c r="K10" s="26">
        <v>2005</v>
      </c>
    </row>
    <row r="11" spans="1:11" ht="22.5" customHeight="1">
      <c r="A11" s="24">
        <v>415</v>
      </c>
      <c r="B11" s="25" t="s">
        <v>483</v>
      </c>
      <c r="C11" s="25" t="s">
        <v>34</v>
      </c>
      <c r="D11" s="26">
        <v>2005</v>
      </c>
      <c r="E11" s="27"/>
      <c r="F11" s="28"/>
      <c r="G11" s="29"/>
      <c r="H11" s="24">
        <v>245</v>
      </c>
      <c r="I11" s="25" t="s">
        <v>484</v>
      </c>
      <c r="J11" s="25" t="s">
        <v>357</v>
      </c>
      <c r="K11" s="26">
        <v>2005</v>
      </c>
    </row>
    <row r="12" spans="1:11" ht="22.5" customHeight="1">
      <c r="A12" s="24">
        <v>418</v>
      </c>
      <c r="B12" s="25" t="s">
        <v>485</v>
      </c>
      <c r="C12" s="25" t="s">
        <v>34</v>
      </c>
      <c r="D12" s="26">
        <v>2007</v>
      </c>
      <c r="E12" s="27"/>
      <c r="F12" s="28"/>
      <c r="G12" s="29"/>
      <c r="H12" s="24">
        <v>248</v>
      </c>
      <c r="I12" s="25" t="s">
        <v>486</v>
      </c>
      <c r="J12" s="25" t="s">
        <v>157</v>
      </c>
      <c r="K12" s="26">
        <v>2006</v>
      </c>
    </row>
    <row r="13" spans="1:11" ht="22.5" customHeight="1">
      <c r="A13" s="24">
        <v>419</v>
      </c>
      <c r="B13" s="25" t="s">
        <v>487</v>
      </c>
      <c r="C13" s="25" t="s">
        <v>34</v>
      </c>
      <c r="D13" s="26">
        <v>2005</v>
      </c>
      <c r="E13" s="27"/>
      <c r="F13" s="28"/>
      <c r="G13" s="29"/>
      <c r="H13" s="24"/>
      <c r="I13" s="25"/>
      <c r="J13" s="25"/>
      <c r="K13" s="26"/>
    </row>
    <row r="14" spans="1:11" ht="22.5" customHeight="1">
      <c r="A14" s="24">
        <v>422</v>
      </c>
      <c r="B14" s="25" t="s">
        <v>488</v>
      </c>
      <c r="C14" s="25" t="s">
        <v>103</v>
      </c>
      <c r="D14" s="26">
        <v>2005</v>
      </c>
      <c r="E14" s="27"/>
      <c r="F14" s="28"/>
      <c r="G14" s="29"/>
      <c r="H14" s="24"/>
      <c r="I14" s="25"/>
      <c r="J14" s="25"/>
      <c r="K14" s="26"/>
    </row>
    <row r="15" spans="1:11" ht="22.5" customHeight="1">
      <c r="A15" s="24">
        <v>424</v>
      </c>
      <c r="B15" s="25" t="s">
        <v>489</v>
      </c>
      <c r="C15" s="25" t="s">
        <v>34</v>
      </c>
      <c r="D15" s="26">
        <v>2005</v>
      </c>
      <c r="E15" s="27"/>
      <c r="F15" s="28"/>
      <c r="G15" s="29"/>
      <c r="H15" s="24"/>
      <c r="I15" s="25"/>
      <c r="J15" s="25"/>
      <c r="K15" s="26"/>
    </row>
    <row r="16" spans="1:11" ht="22.5" customHeight="1">
      <c r="A16" s="24">
        <v>425</v>
      </c>
      <c r="B16" s="25" t="s">
        <v>490</v>
      </c>
      <c r="C16" s="25" t="s">
        <v>126</v>
      </c>
      <c r="D16" s="26">
        <v>2005</v>
      </c>
      <c r="E16" s="27"/>
      <c r="F16" s="28"/>
      <c r="G16" s="29"/>
      <c r="H16" s="24"/>
      <c r="I16" s="25"/>
      <c r="J16" s="25"/>
      <c r="K16" s="26"/>
    </row>
    <row r="17" spans="1:11" ht="22.5" customHeight="1">
      <c r="A17" s="24">
        <v>20</v>
      </c>
      <c r="B17" s="25" t="s">
        <v>491</v>
      </c>
      <c r="C17" s="25" t="s">
        <v>492</v>
      </c>
      <c r="D17" s="26">
        <v>2005</v>
      </c>
      <c r="E17" s="27"/>
      <c r="F17" s="28"/>
      <c r="G17" s="29"/>
      <c r="H17" s="24"/>
      <c r="I17" s="25"/>
      <c r="J17" s="25"/>
      <c r="K17" s="26"/>
    </row>
    <row r="18" spans="1:11" ht="22.5" customHeight="1">
      <c r="A18" s="24">
        <v>33</v>
      </c>
      <c r="B18" s="25" t="s">
        <v>493</v>
      </c>
      <c r="C18" s="25" t="s">
        <v>34</v>
      </c>
      <c r="D18" s="26">
        <v>2005</v>
      </c>
      <c r="E18" s="27"/>
      <c r="F18" s="28"/>
      <c r="G18" s="29"/>
      <c r="H18" s="24"/>
      <c r="I18" s="25"/>
      <c r="J18" s="25"/>
      <c r="K18" s="26"/>
    </row>
    <row r="19" spans="1:11" ht="22.5" customHeight="1">
      <c r="A19" s="24">
        <v>56</v>
      </c>
      <c r="B19" s="25" t="s">
        <v>494</v>
      </c>
      <c r="C19" s="25" t="s">
        <v>72</v>
      </c>
      <c r="D19" s="26">
        <v>2005</v>
      </c>
      <c r="E19" s="27"/>
      <c r="F19" s="28"/>
      <c r="G19" s="29"/>
      <c r="H19" s="24"/>
      <c r="I19" s="25"/>
      <c r="J19" s="25"/>
      <c r="K19" s="26"/>
    </row>
    <row r="20" spans="1:11" ht="22.5" customHeight="1">
      <c r="A20" s="24">
        <v>69</v>
      </c>
      <c r="B20" s="25" t="s">
        <v>495</v>
      </c>
      <c r="C20" s="25" t="s">
        <v>165</v>
      </c>
      <c r="D20" s="26">
        <v>2005</v>
      </c>
      <c r="E20" s="27"/>
      <c r="F20" s="28"/>
      <c r="G20" s="29"/>
      <c r="H20" s="24"/>
      <c r="I20" s="25"/>
      <c r="J20" s="25"/>
      <c r="K20" s="26"/>
    </row>
    <row r="21" spans="1:11" ht="22.5" customHeight="1">
      <c r="A21" s="24">
        <v>144</v>
      </c>
      <c r="B21" s="25" t="s">
        <v>496</v>
      </c>
      <c r="C21" s="25" t="s">
        <v>34</v>
      </c>
      <c r="D21" s="26">
        <v>2007</v>
      </c>
      <c r="E21" s="27"/>
      <c r="F21" s="28"/>
      <c r="G21" s="29"/>
      <c r="H21" s="24"/>
      <c r="I21" s="25"/>
      <c r="J21" s="25"/>
      <c r="K21" s="26"/>
    </row>
    <row r="22" spans="1:11" ht="22.5" customHeight="1">
      <c r="A22" s="24">
        <v>181</v>
      </c>
      <c r="B22" s="25" t="s">
        <v>497</v>
      </c>
      <c r="C22" s="25" t="s">
        <v>93</v>
      </c>
      <c r="D22" s="26">
        <v>2005</v>
      </c>
      <c r="E22" s="27"/>
      <c r="F22" s="28"/>
      <c r="G22" s="29"/>
      <c r="H22" s="24"/>
      <c r="I22" s="25"/>
      <c r="J22" s="25"/>
      <c r="K22" s="26"/>
    </row>
    <row r="23" spans="1:11" ht="22.5" customHeight="1">
      <c r="A23" s="24">
        <v>184</v>
      </c>
      <c r="B23" s="25" t="s">
        <v>498</v>
      </c>
      <c r="C23" s="25" t="s">
        <v>34</v>
      </c>
      <c r="D23" s="26">
        <v>2005</v>
      </c>
      <c r="E23" s="27"/>
      <c r="F23" s="28"/>
      <c r="G23" s="29"/>
      <c r="H23" s="24"/>
      <c r="I23" s="25"/>
      <c r="J23" s="25"/>
      <c r="K23" s="26"/>
    </row>
    <row r="24" spans="1:11" ht="24.75" customHeight="1">
      <c r="A24" s="24">
        <v>193</v>
      </c>
      <c r="B24" s="25" t="s">
        <v>499</v>
      </c>
      <c r="C24" s="25" t="s">
        <v>500</v>
      </c>
      <c r="D24" s="26">
        <v>2005</v>
      </c>
      <c r="E24" s="27"/>
      <c r="F24" s="28"/>
      <c r="G24" s="32"/>
      <c r="H24" s="33"/>
      <c r="I24" s="34"/>
      <c r="J24" s="34"/>
      <c r="K24" s="35"/>
    </row>
    <row r="25" spans="1:11" ht="24.75" customHeight="1">
      <c r="A25" s="42" t="s">
        <v>467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6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0.25" customHeight="1">
      <c r="A27" s="18" t="s">
        <v>74</v>
      </c>
      <c r="B27" s="19" t="s">
        <v>75</v>
      </c>
      <c r="C27" s="19" t="s">
        <v>76</v>
      </c>
      <c r="D27" s="20" t="s">
        <v>4</v>
      </c>
      <c r="E27" s="21"/>
      <c r="F27" s="22"/>
      <c r="G27" s="23"/>
      <c r="H27" s="18" t="s">
        <v>74</v>
      </c>
      <c r="I27" s="19" t="s">
        <v>75</v>
      </c>
      <c r="J27" s="19" t="s">
        <v>76</v>
      </c>
      <c r="K27" s="20" t="s">
        <v>4</v>
      </c>
    </row>
    <row r="28" spans="1:11" ht="22.5" customHeight="1">
      <c r="A28" s="24">
        <v>3</v>
      </c>
      <c r="B28" s="25" t="s">
        <v>112</v>
      </c>
      <c r="C28" s="25" t="s">
        <v>113</v>
      </c>
      <c r="D28" s="26">
        <v>9</v>
      </c>
      <c r="E28" s="27"/>
      <c r="F28" s="28"/>
      <c r="G28" s="29"/>
      <c r="H28" s="24">
        <v>4</v>
      </c>
      <c r="I28" s="25" t="s">
        <v>114</v>
      </c>
      <c r="J28" s="25" t="s">
        <v>115</v>
      </c>
      <c r="K28" s="26">
        <v>9</v>
      </c>
    </row>
    <row r="29" spans="1:11" ht="22.5" customHeight="1">
      <c r="A29" s="24"/>
      <c r="B29" s="25"/>
      <c r="C29" s="25"/>
      <c r="D29" s="26"/>
      <c r="E29" s="27"/>
      <c r="F29" s="28"/>
      <c r="G29" s="29"/>
      <c r="H29" s="24"/>
      <c r="I29" s="25"/>
      <c r="J29" s="25"/>
      <c r="K29" s="26"/>
    </row>
    <row r="30" spans="1:11" ht="22.5" customHeight="1">
      <c r="A30" s="24"/>
      <c r="B30" s="25"/>
      <c r="C30" s="25"/>
      <c r="D30" s="26"/>
      <c r="E30" s="27"/>
      <c r="F30" s="28"/>
      <c r="G30" s="29"/>
      <c r="H30" s="24"/>
      <c r="I30" s="25"/>
      <c r="J30" s="25"/>
      <c r="K30" s="26"/>
    </row>
    <row r="31" spans="1:11" ht="22.5" customHeight="1">
      <c r="A31" s="24"/>
      <c r="B31" s="25"/>
      <c r="C31" s="25"/>
      <c r="D31" s="26"/>
      <c r="E31" s="27"/>
      <c r="F31" s="28"/>
      <c r="G31" s="29"/>
      <c r="H31" s="24"/>
      <c r="I31" s="25"/>
      <c r="J31" s="25"/>
      <c r="K31" s="26"/>
    </row>
    <row r="32" spans="1:11" ht="22.5" customHeight="1">
      <c r="A32" s="24"/>
      <c r="B32" s="25"/>
      <c r="C32" s="25"/>
      <c r="D32" s="26"/>
      <c r="E32" s="27"/>
      <c r="F32" s="28"/>
      <c r="G32" s="29"/>
      <c r="H32" s="24"/>
      <c r="I32" s="25"/>
      <c r="J32" s="25"/>
      <c r="K32" s="26"/>
    </row>
    <row r="33" spans="1:11" ht="22.5" customHeight="1">
      <c r="A33" s="24"/>
      <c r="B33" s="25"/>
      <c r="C33" s="25"/>
      <c r="D33" s="26"/>
      <c r="E33" s="27"/>
      <c r="F33" s="28"/>
      <c r="G33" s="29"/>
      <c r="H33" s="24"/>
      <c r="I33" s="25"/>
      <c r="J33" s="25"/>
      <c r="K33" s="26"/>
    </row>
    <row r="34" spans="1:11" ht="22.5" customHeight="1">
      <c r="A34" s="24"/>
      <c r="B34" s="25"/>
      <c r="C34" s="25"/>
      <c r="D34" s="26"/>
      <c r="E34" s="27"/>
      <c r="F34" s="28"/>
      <c r="G34" s="29"/>
      <c r="H34" s="24"/>
      <c r="I34" s="25"/>
      <c r="J34" s="25"/>
      <c r="K34" s="26"/>
    </row>
    <row r="35" spans="1:11" ht="22.5" customHeight="1">
      <c r="A35" s="24"/>
      <c r="B35" s="25"/>
      <c r="C35" s="25"/>
      <c r="D35" s="26"/>
      <c r="E35" s="27"/>
      <c r="F35" s="28"/>
      <c r="G35" s="29"/>
      <c r="H35" s="24"/>
      <c r="I35" s="25"/>
      <c r="J35" s="25"/>
      <c r="K35" s="26"/>
    </row>
    <row r="36" spans="1:11" ht="22.5" customHeight="1">
      <c r="A36" s="24"/>
      <c r="B36" s="25"/>
      <c r="C36" s="25"/>
      <c r="D36" s="26"/>
      <c r="E36" s="27"/>
      <c r="F36" s="28"/>
      <c r="G36" s="29"/>
      <c r="H36" s="24"/>
      <c r="I36" s="25"/>
      <c r="J36" s="25"/>
      <c r="K36" s="26"/>
    </row>
    <row r="37" spans="1:11" ht="22.5" customHeight="1">
      <c r="A37" s="24"/>
      <c r="B37" s="25"/>
      <c r="C37" s="25"/>
      <c r="D37" s="26"/>
      <c r="E37" s="27"/>
      <c r="F37" s="28"/>
      <c r="G37" s="29"/>
      <c r="H37" s="24"/>
      <c r="I37" s="25"/>
      <c r="J37" s="25"/>
      <c r="K37" s="26"/>
    </row>
    <row r="38" spans="1:11" ht="22.5" customHeight="1">
      <c r="A38" s="24"/>
      <c r="B38" s="25"/>
      <c r="C38" s="25"/>
      <c r="D38" s="26"/>
      <c r="E38" s="27"/>
      <c r="F38" s="28"/>
      <c r="G38" s="29"/>
      <c r="H38" s="24"/>
      <c r="I38" s="25"/>
      <c r="J38" s="25"/>
      <c r="K38" s="26"/>
    </row>
    <row r="39" spans="1:11" ht="22.5" customHeight="1">
      <c r="A39" s="24"/>
      <c r="B39" s="25"/>
      <c r="C39" s="25"/>
      <c r="D39" s="26"/>
      <c r="E39" s="27"/>
      <c r="F39" s="28"/>
      <c r="G39" s="29"/>
      <c r="H39" s="24"/>
      <c r="I39" s="25"/>
      <c r="J39" s="25"/>
      <c r="K39" s="26"/>
    </row>
    <row r="40" spans="1:11" ht="22.5" customHeight="1">
      <c r="A40" s="24"/>
      <c r="B40" s="25"/>
      <c r="C40" s="25"/>
      <c r="D40" s="26"/>
      <c r="E40" s="27"/>
      <c r="F40" s="28"/>
      <c r="G40" s="29"/>
      <c r="H40" s="24"/>
      <c r="I40" s="25"/>
      <c r="J40" s="25"/>
      <c r="K40" s="26"/>
    </row>
    <row r="41" spans="1:11" ht="22.5" customHeight="1">
      <c r="A41" s="24"/>
      <c r="B41" s="25"/>
      <c r="C41" s="25"/>
      <c r="D41" s="26"/>
      <c r="E41" s="27"/>
      <c r="F41" s="28"/>
      <c r="G41" s="29"/>
      <c r="H41" s="24"/>
      <c r="I41" s="25"/>
      <c r="J41" s="25"/>
      <c r="K41" s="26"/>
    </row>
    <row r="42" spans="1:11" ht="22.5" customHeight="1">
      <c r="A42" s="24"/>
      <c r="B42" s="25"/>
      <c r="C42" s="25"/>
      <c r="D42" s="26"/>
      <c r="E42" s="27"/>
      <c r="F42" s="28"/>
      <c r="G42" s="29"/>
      <c r="H42" s="24"/>
      <c r="I42" s="25"/>
      <c r="J42" s="25"/>
      <c r="K42" s="26"/>
    </row>
    <row r="43" spans="1:11" ht="22.5" customHeight="1">
      <c r="A43" s="24"/>
      <c r="B43" s="25"/>
      <c r="C43" s="25"/>
      <c r="D43" s="26"/>
      <c r="E43" s="27"/>
      <c r="F43" s="28"/>
      <c r="G43" s="29"/>
      <c r="H43" s="24"/>
      <c r="I43" s="25"/>
      <c r="J43" s="25"/>
      <c r="K43" s="26"/>
    </row>
    <row r="44" spans="1:11" ht="22.5" customHeight="1">
      <c r="A44" s="24"/>
      <c r="B44" s="25"/>
      <c r="C44" s="25"/>
      <c r="D44" s="26"/>
      <c r="E44" s="27"/>
      <c r="F44" s="28"/>
      <c r="G44" s="29"/>
      <c r="H44" s="24"/>
      <c r="I44" s="25"/>
      <c r="J44" s="25"/>
      <c r="K44" s="26"/>
    </row>
    <row r="45" spans="1:11" ht="22.5" customHeight="1">
      <c r="A45" s="24"/>
      <c r="B45" s="25"/>
      <c r="C45" s="25"/>
      <c r="D45" s="26"/>
      <c r="E45" s="27"/>
      <c r="F45" s="28"/>
      <c r="G45" s="29"/>
      <c r="H45" s="24"/>
      <c r="I45" s="25"/>
      <c r="J45" s="25"/>
      <c r="K45" s="26"/>
    </row>
    <row r="46" spans="1:11" ht="22.5" customHeight="1">
      <c r="A46" s="24"/>
      <c r="B46" s="25"/>
      <c r="C46" s="25"/>
      <c r="D46" s="26"/>
      <c r="E46" s="27"/>
      <c r="F46" s="28"/>
      <c r="G46" s="29"/>
      <c r="H46" s="24"/>
      <c r="I46" s="25"/>
      <c r="J46" s="25"/>
      <c r="K46" s="26"/>
    </row>
    <row r="47" spans="1:11" ht="22.5" customHeight="1">
      <c r="A47" s="24"/>
      <c r="B47" s="25"/>
      <c r="C47" s="25"/>
      <c r="D47" s="26"/>
      <c r="E47" s="27"/>
      <c r="F47" s="28"/>
      <c r="G47" s="29"/>
      <c r="H47" s="24"/>
      <c r="I47" s="25"/>
      <c r="J47" s="25"/>
      <c r="K47" s="26"/>
    </row>
    <row r="48" spans="1:11" ht="22.5" customHeight="1">
      <c r="A48" s="33">
        <v>999</v>
      </c>
      <c r="B48" s="34" t="s">
        <v>116</v>
      </c>
      <c r="C48" s="34" t="s">
        <v>117</v>
      </c>
      <c r="D48" s="35" t="s">
        <v>118</v>
      </c>
      <c r="E48" s="27"/>
      <c r="F48" s="28"/>
      <c r="G48" s="32"/>
      <c r="H48" s="33">
        <v>999</v>
      </c>
      <c r="I48" s="34" t="s">
        <v>119</v>
      </c>
      <c r="J48" s="34" t="s">
        <v>120</v>
      </c>
      <c r="K48" s="35" t="s">
        <v>121</v>
      </c>
    </row>
  </sheetData>
  <sheetProtection/>
  <mergeCells count="2">
    <mergeCell ref="A1:K1"/>
    <mergeCell ref="A25:K25"/>
  </mergeCells>
  <printOptions/>
  <pageMargins left="0.39375" right="0.39375" top="0.39375" bottom="0.5902777777777778" header="0.5118055555555556" footer="0.5118055555555556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75390625" style="0" customWidth="1"/>
    <col min="2" max="2" width="30.75390625" style="0" customWidth="1"/>
    <col min="3" max="3" width="18.625" style="0" customWidth="1"/>
    <col min="4" max="4" width="12.625" style="0" customWidth="1"/>
    <col min="5" max="5" width="2.00390625" style="0" customWidth="1"/>
    <col min="6" max="6" width="2.25390625" style="0" customWidth="1"/>
    <col min="7" max="7" width="0" style="0" hidden="1" customWidth="1"/>
    <col min="8" max="8" width="6.125" style="0" customWidth="1"/>
    <col min="9" max="9" width="30.75390625" style="0" customWidth="1"/>
    <col min="10" max="10" width="18.375" style="0" customWidth="1"/>
    <col min="11" max="11" width="11.875" style="0" customWidth="1"/>
  </cols>
  <sheetData>
    <row r="1" spans="1:13" ht="20.25" customHeight="1">
      <c r="A1" s="42" t="s">
        <v>501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7"/>
      <c r="M1" s="17"/>
    </row>
    <row r="2" spans="1:13" ht="8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1" ht="12.75">
      <c r="A3" s="18" t="s">
        <v>74</v>
      </c>
      <c r="B3" s="19" t="s">
        <v>75</v>
      </c>
      <c r="C3" s="19" t="s">
        <v>76</v>
      </c>
      <c r="D3" s="20" t="s">
        <v>4</v>
      </c>
      <c r="E3" s="21"/>
      <c r="F3" s="22"/>
      <c r="G3" s="23"/>
      <c r="H3" s="18" t="s">
        <v>74</v>
      </c>
      <c r="I3" s="19" t="s">
        <v>75</v>
      </c>
      <c r="J3" s="19" t="s">
        <v>76</v>
      </c>
      <c r="K3" s="20" t="s">
        <v>4</v>
      </c>
    </row>
    <row r="4" spans="1:11" ht="22.5" customHeight="1">
      <c r="A4" s="24">
        <v>353</v>
      </c>
      <c r="B4" s="25" t="s">
        <v>502</v>
      </c>
      <c r="C4" s="25" t="s">
        <v>78</v>
      </c>
      <c r="D4" s="26">
        <v>2007</v>
      </c>
      <c r="E4" s="27"/>
      <c r="F4" s="28"/>
      <c r="G4" s="29"/>
      <c r="H4" s="24">
        <v>219</v>
      </c>
      <c r="I4" s="25" t="s">
        <v>503</v>
      </c>
      <c r="J4" s="25" t="s">
        <v>93</v>
      </c>
      <c r="K4" s="26">
        <v>2006</v>
      </c>
    </row>
    <row r="5" spans="1:11" ht="22.5" customHeight="1">
      <c r="A5" s="24">
        <v>361</v>
      </c>
      <c r="B5" s="25" t="s">
        <v>504</v>
      </c>
      <c r="C5" s="25" t="s">
        <v>103</v>
      </c>
      <c r="D5" s="26">
        <v>2005</v>
      </c>
      <c r="E5" s="27"/>
      <c r="F5" s="28"/>
      <c r="G5" s="29"/>
      <c r="H5" s="24">
        <v>228</v>
      </c>
      <c r="I5" s="25" t="s">
        <v>505</v>
      </c>
      <c r="J5" s="25" t="s">
        <v>264</v>
      </c>
      <c r="K5" s="26">
        <v>2007</v>
      </c>
    </row>
    <row r="6" spans="1:11" ht="22.5" customHeight="1">
      <c r="A6" s="24">
        <v>367</v>
      </c>
      <c r="B6" s="25" t="s">
        <v>506</v>
      </c>
      <c r="C6" s="25" t="s">
        <v>34</v>
      </c>
      <c r="D6" s="26">
        <v>2007</v>
      </c>
      <c r="E6" s="27"/>
      <c r="F6" s="28"/>
      <c r="G6" s="29"/>
      <c r="H6" s="24">
        <v>235</v>
      </c>
      <c r="I6" s="25" t="s">
        <v>507</v>
      </c>
      <c r="J6" s="25" t="s">
        <v>34</v>
      </c>
      <c r="K6" s="26">
        <v>2008</v>
      </c>
    </row>
    <row r="7" spans="1:11" ht="22.5" customHeight="1">
      <c r="A7" s="24">
        <v>368</v>
      </c>
      <c r="B7" s="37" t="s">
        <v>508</v>
      </c>
      <c r="C7" s="37" t="s">
        <v>34</v>
      </c>
      <c r="D7" s="26">
        <v>2008</v>
      </c>
      <c r="E7" s="27"/>
      <c r="F7" s="28"/>
      <c r="G7" s="29"/>
      <c r="H7" s="24">
        <v>239</v>
      </c>
      <c r="I7" s="25" t="s">
        <v>509</v>
      </c>
      <c r="J7" s="25" t="s">
        <v>34</v>
      </c>
      <c r="K7" s="26">
        <v>2006</v>
      </c>
    </row>
    <row r="8" spans="1:11" ht="22.5" customHeight="1">
      <c r="A8" s="24">
        <v>370</v>
      </c>
      <c r="B8" s="25" t="s">
        <v>510</v>
      </c>
      <c r="C8" s="25" t="s">
        <v>34</v>
      </c>
      <c r="D8" s="26">
        <v>2006</v>
      </c>
      <c r="E8" s="27"/>
      <c r="F8" s="28"/>
      <c r="G8" s="29"/>
      <c r="H8" s="24">
        <v>246</v>
      </c>
      <c r="I8" s="25" t="s">
        <v>511</v>
      </c>
      <c r="J8" s="25" t="s">
        <v>34</v>
      </c>
      <c r="K8" s="26">
        <v>2007</v>
      </c>
    </row>
    <row r="9" spans="1:11" ht="22.5" customHeight="1">
      <c r="A9" s="24">
        <v>196</v>
      </c>
      <c r="B9" s="25" t="s">
        <v>512</v>
      </c>
      <c r="C9" s="25" t="s">
        <v>107</v>
      </c>
      <c r="D9" s="26">
        <v>2008</v>
      </c>
      <c r="E9" s="27"/>
      <c r="F9" s="28"/>
      <c r="G9" s="29"/>
      <c r="H9" s="24">
        <v>247</v>
      </c>
      <c r="I9" s="25" t="s">
        <v>513</v>
      </c>
      <c r="J9" s="25" t="s">
        <v>34</v>
      </c>
      <c r="K9" s="26">
        <v>2007</v>
      </c>
    </row>
    <row r="10" spans="1:11" ht="22.5" customHeight="1">
      <c r="A10" s="24">
        <v>409</v>
      </c>
      <c r="B10" s="25" t="s">
        <v>514</v>
      </c>
      <c r="C10" s="25" t="s">
        <v>515</v>
      </c>
      <c r="D10" s="26">
        <v>2007</v>
      </c>
      <c r="E10" s="27"/>
      <c r="F10" s="28"/>
      <c r="G10" s="29"/>
      <c r="H10" s="24">
        <v>249</v>
      </c>
      <c r="I10" s="25" t="s">
        <v>516</v>
      </c>
      <c r="J10" s="25" t="s">
        <v>157</v>
      </c>
      <c r="K10" s="26">
        <v>2007</v>
      </c>
    </row>
    <row r="11" spans="1:11" ht="22.5" customHeight="1">
      <c r="A11" s="24">
        <v>412</v>
      </c>
      <c r="B11" s="25" t="s">
        <v>517</v>
      </c>
      <c r="C11" s="25" t="s">
        <v>518</v>
      </c>
      <c r="D11" s="26">
        <v>2007</v>
      </c>
      <c r="E11" s="27"/>
      <c r="F11" s="28"/>
      <c r="G11" s="29"/>
      <c r="H11" s="24">
        <v>256</v>
      </c>
      <c r="I11" s="25" t="s">
        <v>519</v>
      </c>
      <c r="J11" s="25" t="s">
        <v>34</v>
      </c>
      <c r="K11" s="26">
        <v>2007</v>
      </c>
    </row>
    <row r="12" spans="1:11" ht="22.5" customHeight="1">
      <c r="A12" s="24">
        <v>423</v>
      </c>
      <c r="B12" s="25" t="s">
        <v>520</v>
      </c>
      <c r="C12" s="25" t="s">
        <v>103</v>
      </c>
      <c r="D12" s="26">
        <v>2007</v>
      </c>
      <c r="E12" s="27"/>
      <c r="F12" s="28"/>
      <c r="G12" s="29"/>
      <c r="H12" s="24">
        <v>390</v>
      </c>
      <c r="I12" s="25" t="s">
        <v>475</v>
      </c>
      <c r="J12" s="25" t="s">
        <v>476</v>
      </c>
      <c r="K12" s="26">
        <v>2007</v>
      </c>
    </row>
    <row r="13" spans="1:11" ht="22.5" customHeight="1">
      <c r="A13" s="24">
        <v>426</v>
      </c>
      <c r="B13" s="25" t="s">
        <v>521</v>
      </c>
      <c r="C13" s="25" t="s">
        <v>34</v>
      </c>
      <c r="D13" s="26">
        <v>2007</v>
      </c>
      <c r="E13" s="27"/>
      <c r="F13" s="28"/>
      <c r="G13" s="29"/>
      <c r="H13" s="24"/>
      <c r="I13" s="25"/>
      <c r="J13" s="25"/>
      <c r="K13" s="26"/>
    </row>
    <row r="14" spans="1:11" ht="22.5" customHeight="1">
      <c r="A14" s="24">
        <v>428</v>
      </c>
      <c r="B14" s="25" t="s">
        <v>522</v>
      </c>
      <c r="C14" s="25" t="s">
        <v>34</v>
      </c>
      <c r="D14" s="26">
        <v>2006</v>
      </c>
      <c r="E14" s="27"/>
      <c r="F14" s="28"/>
      <c r="G14" s="29"/>
      <c r="H14" s="24"/>
      <c r="I14" s="25"/>
      <c r="J14" s="25"/>
      <c r="K14" s="26"/>
    </row>
    <row r="15" spans="1:11" ht="22.5" customHeight="1">
      <c r="A15" s="24">
        <v>429</v>
      </c>
      <c r="B15" s="25" t="s">
        <v>523</v>
      </c>
      <c r="C15" s="25" t="s">
        <v>34</v>
      </c>
      <c r="D15" s="26">
        <v>2006</v>
      </c>
      <c r="E15" s="27"/>
      <c r="F15" s="28"/>
      <c r="G15" s="29"/>
      <c r="H15" s="24"/>
      <c r="I15" s="25"/>
      <c r="J15" s="25"/>
      <c r="K15" s="26"/>
    </row>
    <row r="16" spans="1:11" ht="22.5" customHeight="1">
      <c r="A16" s="24">
        <v>430</v>
      </c>
      <c r="B16" s="25" t="s">
        <v>524</v>
      </c>
      <c r="C16" s="25" t="s">
        <v>34</v>
      </c>
      <c r="D16" s="26">
        <v>2008</v>
      </c>
      <c r="E16" s="27"/>
      <c r="F16" s="28"/>
      <c r="G16" s="29"/>
      <c r="H16" s="24"/>
      <c r="I16" s="25"/>
      <c r="J16" s="25"/>
      <c r="K16" s="26"/>
    </row>
    <row r="17" spans="1:11" ht="22.5" customHeight="1">
      <c r="A17" s="24">
        <v>431</v>
      </c>
      <c r="B17" s="25" t="s">
        <v>525</v>
      </c>
      <c r="C17" s="25" t="s">
        <v>34</v>
      </c>
      <c r="D17" s="26">
        <v>2008</v>
      </c>
      <c r="E17" s="27"/>
      <c r="F17" s="28"/>
      <c r="G17" s="29"/>
      <c r="H17" s="24"/>
      <c r="I17" s="25"/>
      <c r="J17" s="25"/>
      <c r="K17" s="26"/>
    </row>
    <row r="18" spans="1:11" ht="22.5" customHeight="1">
      <c r="A18" s="24">
        <v>135</v>
      </c>
      <c r="B18" s="25" t="s">
        <v>526</v>
      </c>
      <c r="C18" s="25" t="s">
        <v>186</v>
      </c>
      <c r="D18" s="26">
        <v>2007</v>
      </c>
      <c r="E18" s="27"/>
      <c r="F18" s="28"/>
      <c r="G18" s="29"/>
      <c r="H18" s="24"/>
      <c r="I18" s="25"/>
      <c r="J18" s="25"/>
      <c r="K18" s="26"/>
    </row>
    <row r="19" spans="1:11" ht="22.5" customHeight="1">
      <c r="A19" s="24">
        <v>145</v>
      </c>
      <c r="B19" s="25" t="s">
        <v>527</v>
      </c>
      <c r="C19" s="25" t="s">
        <v>34</v>
      </c>
      <c r="D19" s="26">
        <v>2006</v>
      </c>
      <c r="E19" s="27"/>
      <c r="F19" s="28"/>
      <c r="G19" s="29"/>
      <c r="H19" s="24"/>
      <c r="I19" s="25"/>
      <c r="J19" s="25"/>
      <c r="K19" s="26"/>
    </row>
    <row r="20" spans="1:11" ht="22.5" customHeight="1">
      <c r="A20" s="24">
        <v>170</v>
      </c>
      <c r="B20" s="25" t="s">
        <v>528</v>
      </c>
      <c r="C20" s="25" t="s">
        <v>107</v>
      </c>
      <c r="D20" s="26">
        <v>2007</v>
      </c>
      <c r="E20" s="27"/>
      <c r="F20" s="28"/>
      <c r="G20" s="29"/>
      <c r="H20" s="24"/>
      <c r="I20" s="25"/>
      <c r="J20" s="25"/>
      <c r="K20" s="26"/>
    </row>
    <row r="21" spans="1:11" ht="22.5" customHeight="1">
      <c r="A21" s="24">
        <v>200</v>
      </c>
      <c r="B21" s="25" t="s">
        <v>529</v>
      </c>
      <c r="C21" s="25" t="s">
        <v>294</v>
      </c>
      <c r="D21" s="26">
        <v>2007</v>
      </c>
      <c r="E21" s="27"/>
      <c r="F21" s="28"/>
      <c r="G21" s="29"/>
      <c r="H21" s="24"/>
      <c r="I21" s="25"/>
      <c r="J21" s="25"/>
      <c r="K21" s="26"/>
    </row>
    <row r="22" spans="1:11" ht="22.5" customHeight="1">
      <c r="A22" s="24">
        <v>204</v>
      </c>
      <c r="B22" s="25" t="s">
        <v>530</v>
      </c>
      <c r="C22" s="25" t="s">
        <v>298</v>
      </c>
      <c r="D22" s="26">
        <v>2007</v>
      </c>
      <c r="E22" s="27"/>
      <c r="F22" s="28"/>
      <c r="G22" s="29"/>
      <c r="H22" s="24"/>
      <c r="I22" s="25"/>
      <c r="J22" s="25"/>
      <c r="K22" s="26"/>
    </row>
    <row r="23" spans="1:11" ht="22.5" customHeight="1">
      <c r="A23" s="24">
        <v>212</v>
      </c>
      <c r="B23" s="25" t="s">
        <v>531</v>
      </c>
      <c r="C23" s="25" t="s">
        <v>107</v>
      </c>
      <c r="D23" s="26">
        <v>2008</v>
      </c>
      <c r="E23" s="27"/>
      <c r="F23" s="28"/>
      <c r="G23" s="29"/>
      <c r="H23" s="24"/>
      <c r="I23" s="25"/>
      <c r="J23" s="25"/>
      <c r="K23" s="26"/>
    </row>
    <row r="24" spans="1:11" ht="24.75" customHeight="1">
      <c r="A24" s="24">
        <v>216</v>
      </c>
      <c r="B24" s="25" t="s">
        <v>532</v>
      </c>
      <c r="C24" s="25" t="s">
        <v>302</v>
      </c>
      <c r="D24" s="26">
        <v>2007</v>
      </c>
      <c r="E24" s="27"/>
      <c r="F24" s="28"/>
      <c r="G24" s="32"/>
      <c r="H24" s="33"/>
      <c r="I24" s="34"/>
      <c r="J24" s="34"/>
      <c r="K24" s="35"/>
    </row>
    <row r="25" spans="1:11" ht="24.75" customHeight="1">
      <c r="A25" s="42" t="s">
        <v>501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6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0.25" customHeight="1">
      <c r="A27" s="18" t="s">
        <v>74</v>
      </c>
      <c r="B27" s="19" t="s">
        <v>75</v>
      </c>
      <c r="C27" s="19" t="s">
        <v>76</v>
      </c>
      <c r="D27" s="20" t="s">
        <v>4</v>
      </c>
      <c r="E27" s="21"/>
      <c r="F27" s="22"/>
      <c r="G27" s="23"/>
      <c r="H27" s="18" t="s">
        <v>74</v>
      </c>
      <c r="I27" s="19" t="s">
        <v>75</v>
      </c>
      <c r="J27" s="19" t="s">
        <v>76</v>
      </c>
      <c r="K27" s="20" t="s">
        <v>4</v>
      </c>
    </row>
    <row r="28" spans="1:11" ht="22.5" customHeight="1">
      <c r="A28" s="24">
        <v>3</v>
      </c>
      <c r="B28" s="25" t="s">
        <v>112</v>
      </c>
      <c r="C28" s="25" t="s">
        <v>113</v>
      </c>
      <c r="D28" s="26">
        <v>9</v>
      </c>
      <c r="E28" s="27"/>
      <c r="F28" s="28"/>
      <c r="G28" s="29"/>
      <c r="H28" s="24">
        <v>4</v>
      </c>
      <c r="I28" s="25" t="s">
        <v>114</v>
      </c>
      <c r="J28" s="25" t="s">
        <v>115</v>
      </c>
      <c r="K28" s="26">
        <v>9</v>
      </c>
    </row>
    <row r="29" spans="1:11" ht="22.5" customHeight="1">
      <c r="A29" s="24"/>
      <c r="B29" s="25"/>
      <c r="C29" s="25"/>
      <c r="D29" s="26"/>
      <c r="E29" s="27"/>
      <c r="F29" s="28"/>
      <c r="G29" s="29"/>
      <c r="H29" s="24"/>
      <c r="I29" s="25"/>
      <c r="J29" s="25"/>
      <c r="K29" s="26"/>
    </row>
    <row r="30" spans="1:11" ht="22.5" customHeight="1">
      <c r="A30" s="24"/>
      <c r="B30" s="25"/>
      <c r="C30" s="25"/>
      <c r="D30" s="26"/>
      <c r="E30" s="27"/>
      <c r="F30" s="28"/>
      <c r="G30" s="29"/>
      <c r="H30" s="24"/>
      <c r="I30" s="25"/>
      <c r="J30" s="25"/>
      <c r="K30" s="26"/>
    </row>
    <row r="31" spans="1:11" ht="22.5" customHeight="1">
      <c r="A31" s="24"/>
      <c r="B31" s="25"/>
      <c r="C31" s="25"/>
      <c r="D31" s="26"/>
      <c r="E31" s="27"/>
      <c r="F31" s="28"/>
      <c r="G31" s="29"/>
      <c r="H31" s="24"/>
      <c r="I31" s="25"/>
      <c r="J31" s="25"/>
      <c r="K31" s="26"/>
    </row>
    <row r="32" spans="1:11" ht="22.5" customHeight="1">
      <c r="A32" s="24"/>
      <c r="B32" s="25"/>
      <c r="C32" s="25"/>
      <c r="D32" s="26"/>
      <c r="E32" s="27"/>
      <c r="F32" s="28"/>
      <c r="G32" s="29"/>
      <c r="H32" s="24"/>
      <c r="I32" s="25"/>
      <c r="J32" s="25"/>
      <c r="K32" s="26"/>
    </row>
    <row r="33" spans="1:11" ht="22.5" customHeight="1">
      <c r="A33" s="24"/>
      <c r="B33" s="25"/>
      <c r="C33" s="25"/>
      <c r="D33" s="26"/>
      <c r="E33" s="27"/>
      <c r="F33" s="28"/>
      <c r="G33" s="29"/>
      <c r="H33" s="24"/>
      <c r="I33" s="25"/>
      <c r="J33" s="25"/>
      <c r="K33" s="26"/>
    </row>
    <row r="34" spans="1:11" ht="22.5" customHeight="1">
      <c r="A34" s="24"/>
      <c r="B34" s="25"/>
      <c r="C34" s="25"/>
      <c r="D34" s="26"/>
      <c r="E34" s="27"/>
      <c r="F34" s="28"/>
      <c r="G34" s="29"/>
      <c r="H34" s="24"/>
      <c r="I34" s="25"/>
      <c r="J34" s="25"/>
      <c r="K34" s="26"/>
    </row>
    <row r="35" spans="1:11" ht="22.5" customHeight="1">
      <c r="A35" s="24"/>
      <c r="B35" s="25"/>
      <c r="C35" s="25"/>
      <c r="D35" s="26"/>
      <c r="E35" s="27"/>
      <c r="F35" s="28"/>
      <c r="G35" s="29"/>
      <c r="H35" s="24"/>
      <c r="I35" s="25"/>
      <c r="J35" s="25"/>
      <c r="K35" s="26"/>
    </row>
    <row r="36" spans="1:11" ht="22.5" customHeight="1">
      <c r="A36" s="24"/>
      <c r="B36" s="25"/>
      <c r="C36" s="25"/>
      <c r="D36" s="26"/>
      <c r="E36" s="27"/>
      <c r="F36" s="28"/>
      <c r="G36" s="29"/>
      <c r="H36" s="24"/>
      <c r="I36" s="25"/>
      <c r="J36" s="25"/>
      <c r="K36" s="26"/>
    </row>
    <row r="37" spans="1:11" ht="22.5" customHeight="1">
      <c r="A37" s="24"/>
      <c r="B37" s="25"/>
      <c r="C37" s="25"/>
      <c r="D37" s="26"/>
      <c r="E37" s="27"/>
      <c r="F37" s="28"/>
      <c r="G37" s="29"/>
      <c r="H37" s="24"/>
      <c r="I37" s="25"/>
      <c r="J37" s="25"/>
      <c r="K37" s="26"/>
    </row>
    <row r="38" spans="1:11" ht="22.5" customHeight="1">
      <c r="A38" s="24"/>
      <c r="B38" s="25"/>
      <c r="C38" s="25"/>
      <c r="D38" s="26"/>
      <c r="E38" s="27"/>
      <c r="F38" s="28"/>
      <c r="G38" s="29"/>
      <c r="H38" s="24"/>
      <c r="I38" s="25"/>
      <c r="J38" s="25"/>
      <c r="K38" s="26"/>
    </row>
    <row r="39" spans="1:11" ht="22.5" customHeight="1">
      <c r="A39" s="24"/>
      <c r="B39" s="25"/>
      <c r="C39" s="25"/>
      <c r="D39" s="26"/>
      <c r="E39" s="27"/>
      <c r="F39" s="28"/>
      <c r="G39" s="29"/>
      <c r="H39" s="24"/>
      <c r="I39" s="25"/>
      <c r="J39" s="25"/>
      <c r="K39" s="26"/>
    </row>
    <row r="40" spans="1:11" ht="22.5" customHeight="1">
      <c r="A40" s="24"/>
      <c r="B40" s="25"/>
      <c r="C40" s="25"/>
      <c r="D40" s="26"/>
      <c r="E40" s="27"/>
      <c r="F40" s="28"/>
      <c r="G40" s="29"/>
      <c r="H40" s="24"/>
      <c r="I40" s="25"/>
      <c r="J40" s="25"/>
      <c r="K40" s="26"/>
    </row>
    <row r="41" spans="1:11" ht="22.5" customHeight="1">
      <c r="A41" s="24"/>
      <c r="B41" s="25"/>
      <c r="C41" s="25"/>
      <c r="D41" s="26"/>
      <c r="E41" s="27"/>
      <c r="F41" s="28"/>
      <c r="G41" s="29"/>
      <c r="H41" s="24"/>
      <c r="I41" s="25"/>
      <c r="J41" s="25"/>
      <c r="K41" s="26"/>
    </row>
    <row r="42" spans="1:11" ht="22.5" customHeight="1">
      <c r="A42" s="24"/>
      <c r="B42" s="25"/>
      <c r="C42" s="25"/>
      <c r="D42" s="26"/>
      <c r="E42" s="27"/>
      <c r="F42" s="28"/>
      <c r="G42" s="29"/>
      <c r="H42" s="24"/>
      <c r="I42" s="25"/>
      <c r="J42" s="25"/>
      <c r="K42" s="26"/>
    </row>
    <row r="43" spans="1:11" ht="22.5" customHeight="1">
      <c r="A43" s="24"/>
      <c r="B43" s="25"/>
      <c r="C43" s="25"/>
      <c r="D43" s="26"/>
      <c r="E43" s="27"/>
      <c r="F43" s="28"/>
      <c r="G43" s="29"/>
      <c r="H43" s="24"/>
      <c r="I43" s="25"/>
      <c r="J43" s="25"/>
      <c r="K43" s="26"/>
    </row>
    <row r="44" spans="1:11" ht="22.5" customHeight="1">
      <c r="A44" s="24"/>
      <c r="B44" s="25"/>
      <c r="C44" s="25"/>
      <c r="D44" s="26"/>
      <c r="E44" s="27"/>
      <c r="F44" s="28"/>
      <c r="G44" s="29"/>
      <c r="H44" s="24"/>
      <c r="I44" s="25"/>
      <c r="J44" s="25"/>
      <c r="K44" s="26"/>
    </row>
    <row r="45" spans="1:11" ht="22.5" customHeight="1">
      <c r="A45" s="24"/>
      <c r="B45" s="25"/>
      <c r="C45" s="25"/>
      <c r="D45" s="26"/>
      <c r="E45" s="27"/>
      <c r="F45" s="28"/>
      <c r="G45" s="29"/>
      <c r="H45" s="24"/>
      <c r="I45" s="25"/>
      <c r="J45" s="25"/>
      <c r="K45" s="26"/>
    </row>
    <row r="46" spans="1:11" ht="22.5" customHeight="1">
      <c r="A46" s="24"/>
      <c r="B46" s="25"/>
      <c r="C46" s="25"/>
      <c r="D46" s="26"/>
      <c r="E46" s="27"/>
      <c r="F46" s="28"/>
      <c r="G46" s="29"/>
      <c r="H46" s="24"/>
      <c r="I46" s="25"/>
      <c r="J46" s="25"/>
      <c r="K46" s="26"/>
    </row>
    <row r="47" spans="1:11" ht="22.5" customHeight="1">
      <c r="A47" s="24"/>
      <c r="B47" s="25"/>
      <c r="C47" s="25"/>
      <c r="D47" s="26"/>
      <c r="E47" s="27"/>
      <c r="F47" s="28"/>
      <c r="G47" s="29"/>
      <c r="H47" s="24"/>
      <c r="I47" s="25"/>
      <c r="J47" s="25"/>
      <c r="K47" s="26"/>
    </row>
    <row r="48" spans="1:11" ht="22.5" customHeight="1">
      <c r="A48" s="33">
        <v>999</v>
      </c>
      <c r="B48" s="34" t="s">
        <v>116</v>
      </c>
      <c r="C48" s="34" t="s">
        <v>117</v>
      </c>
      <c r="D48" s="35" t="s">
        <v>118</v>
      </c>
      <c r="E48" s="27"/>
      <c r="F48" s="28"/>
      <c r="G48" s="32"/>
      <c r="H48" s="33">
        <v>999</v>
      </c>
      <c r="I48" s="34" t="s">
        <v>119</v>
      </c>
      <c r="J48" s="34" t="s">
        <v>120</v>
      </c>
      <c r="K48" s="35" t="s">
        <v>121</v>
      </c>
    </row>
  </sheetData>
  <sheetProtection/>
  <mergeCells count="2">
    <mergeCell ref="A1:K1"/>
    <mergeCell ref="A25:K25"/>
  </mergeCells>
  <printOptions/>
  <pageMargins left="0.39375" right="0.39375" top="0.39375" bottom="0.59027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K90"/>
  <sheetViews>
    <sheetView zoomScalePageLayoutView="0" workbookViewId="0" topLeftCell="A3">
      <selection activeCell="B36" sqref="B36:J36"/>
    </sheetView>
  </sheetViews>
  <sheetFormatPr defaultColWidth="9.00390625" defaultRowHeight="12.75"/>
  <cols>
    <col min="1" max="1" width="1.00390625" style="0" customWidth="1"/>
    <col min="2" max="2" width="4.375" style="0" customWidth="1"/>
    <col min="3" max="3" width="6.75390625" style="0" customWidth="1"/>
    <col min="4" max="4" width="18.375" style="0" customWidth="1"/>
    <col min="5" max="5" width="20.875" style="0" customWidth="1"/>
    <col min="6" max="6" width="10.625" style="0" customWidth="1"/>
    <col min="7" max="7" width="10.375" style="0" customWidth="1"/>
    <col min="8" max="8" width="3.125" style="0" customWidth="1"/>
    <col min="9" max="9" width="10.75390625" style="0" customWidth="1"/>
    <col min="10" max="10" width="11.125" style="0" customWidth="1"/>
    <col min="11" max="11" width="11.375" style="0" customWidth="1"/>
  </cols>
  <sheetData>
    <row r="1" ht="6" customHeight="1"/>
    <row r="2" spans="1:10" ht="33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8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9" t="str">
        <f>'Prez_ C'!A1:K1</f>
        <v>Kategorie C - kluci narození 2000-2001 - 7,8km, start 13:30</v>
      </c>
      <c r="B4" s="39"/>
      <c r="C4" s="39"/>
      <c r="D4" s="39"/>
      <c r="E4" s="39"/>
      <c r="F4" s="39"/>
      <c r="G4" s="39"/>
      <c r="H4" s="2"/>
      <c r="I4" s="40">
        <v>40307</v>
      </c>
      <c r="J4" s="40"/>
    </row>
    <row r="5" ht="6.75" customHeight="1"/>
    <row r="6" spans="2:10" ht="12.75"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5" t="s">
        <v>5</v>
      </c>
      <c r="H6" s="41" t="s">
        <v>6</v>
      </c>
      <c r="I6" s="41"/>
      <c r="J6" s="5" t="s">
        <v>7</v>
      </c>
    </row>
    <row r="7" spans="2:10" ht="12.75">
      <c r="B7" s="6" t="s">
        <v>8</v>
      </c>
      <c r="C7" s="1">
        <f>'Prez_ C'!A16</f>
        <v>16</v>
      </c>
      <c r="D7" t="str">
        <f>'Prez_ C'!B16</f>
        <v>VAVŘÍK Michael</v>
      </c>
      <c r="E7" t="str">
        <f>'Prez_ C'!C16</f>
        <v>Valašské Meziříčí</v>
      </c>
      <c r="F7" s="1">
        <f>'Prez_ C'!D16</f>
        <v>2000</v>
      </c>
      <c r="G7" s="7">
        <v>0.014976851851851852</v>
      </c>
      <c r="H7" s="8" t="s">
        <v>9</v>
      </c>
      <c r="I7" s="9">
        <f aca="true" t="shared" si="0" ref="I7:I38">G7-konst_3</f>
        <v>0</v>
      </c>
      <c r="J7" s="10">
        <f aca="true" t="shared" si="1" ref="J7:J38">7.8/((MINUTE(G7)*60+SECOND(G7))/3600)</f>
        <v>21.700154559505407</v>
      </c>
    </row>
    <row r="8" spans="2:10" ht="12.75">
      <c r="B8" s="6" t="s">
        <v>10</v>
      </c>
      <c r="C8" s="1">
        <f>'Prez_ C'!H15</f>
        <v>118</v>
      </c>
      <c r="D8" t="str">
        <f>'Prez_ C'!I15</f>
        <v>BORÁK Vojtěch</v>
      </c>
      <c r="E8" t="str">
        <f>'Prez_ C'!J15</f>
        <v>Rožnov p.R.</v>
      </c>
      <c r="F8" s="1">
        <f>'Prez_ C'!K15</f>
        <v>2000</v>
      </c>
      <c r="G8" s="7">
        <v>0.015844907407407408</v>
      </c>
      <c r="H8" s="8" t="s">
        <v>9</v>
      </c>
      <c r="I8" s="9">
        <f t="shared" si="0"/>
        <v>0.0008680555555555559</v>
      </c>
      <c r="J8" s="10">
        <f t="shared" si="1"/>
        <v>20.511322132943754</v>
      </c>
    </row>
    <row r="9" spans="2:11" ht="12.75">
      <c r="B9" s="6" t="s">
        <v>11</v>
      </c>
      <c r="C9" s="1">
        <f>'Prez_ C'!H11</f>
        <v>98</v>
      </c>
      <c r="D9" t="str">
        <f>'Prez_ C'!I11</f>
        <v>MÜLLER Maxim</v>
      </c>
      <c r="E9" t="str">
        <f>'Prez_ C'!J11</f>
        <v>Valašské Meziříčí</v>
      </c>
      <c r="F9" s="1">
        <f>'Prez_ C'!K11</f>
        <v>2001</v>
      </c>
      <c r="G9" s="7">
        <v>0.015902777777777776</v>
      </c>
      <c r="H9" s="8" t="s">
        <v>9</v>
      </c>
      <c r="I9" s="9">
        <f t="shared" si="0"/>
        <v>0.0009259259259259238</v>
      </c>
      <c r="J9" s="10">
        <f t="shared" si="1"/>
        <v>20.436681222707424</v>
      </c>
      <c r="K9" t="s">
        <v>12</v>
      </c>
    </row>
    <row r="10" spans="2:10" ht="12.75">
      <c r="B10" s="6" t="s">
        <v>13</v>
      </c>
      <c r="C10" s="1">
        <f>'Prez_ C'!H12</f>
        <v>105</v>
      </c>
      <c r="D10" t="str">
        <f>'Prez_ C'!I12</f>
        <v>PONÍŽIL Karel</v>
      </c>
      <c r="E10" t="str">
        <f>'Prez_ C'!J12</f>
        <v>Zlín 12</v>
      </c>
      <c r="F10" s="1">
        <f>'Prez_ C'!K12</f>
        <v>2001</v>
      </c>
      <c r="G10" s="7">
        <v>0.016099537037037037</v>
      </c>
      <c r="H10" s="8" t="s">
        <v>9</v>
      </c>
      <c r="I10" s="9">
        <f t="shared" si="0"/>
        <v>0.001122685185185185</v>
      </c>
      <c r="J10" s="10">
        <f t="shared" si="1"/>
        <v>20.186915887850468</v>
      </c>
    </row>
    <row r="11" spans="2:10" ht="12.75">
      <c r="B11" s="6" t="s">
        <v>14</v>
      </c>
      <c r="C11" s="1">
        <f>'Prez_ C'!H5</f>
        <v>77</v>
      </c>
      <c r="D11" t="str">
        <f>'Prez_ C'!I5</f>
        <v>DĚCKÝ Martin</v>
      </c>
      <c r="E11" t="str">
        <f>'Prez_ C'!J5</f>
        <v>Hlušovice</v>
      </c>
      <c r="F11" s="1">
        <f>'Prez_ C'!K5</f>
        <v>2000</v>
      </c>
      <c r="G11" s="7">
        <v>0.017002314814814814</v>
      </c>
      <c r="H11" s="8" t="s">
        <v>9</v>
      </c>
      <c r="I11" s="9">
        <f t="shared" si="0"/>
        <v>0.0020254629629629615</v>
      </c>
      <c r="J11" s="10">
        <f t="shared" si="1"/>
        <v>19.11504424778761</v>
      </c>
    </row>
    <row r="12" spans="2:10" ht="12.75">
      <c r="B12" s="6" t="s">
        <v>15</v>
      </c>
      <c r="C12" s="1">
        <f>'Prez_ C'!A6</f>
        <v>359</v>
      </c>
      <c r="D12" t="str">
        <f>'Prez_ C'!B6</f>
        <v>KRÝDA Miroslav</v>
      </c>
      <c r="E12" t="str">
        <f>'Prez_ C'!C6</f>
        <v>Vysoké Mýto</v>
      </c>
      <c r="F12" s="1">
        <f>'Prez_ C'!D6</f>
        <v>2000</v>
      </c>
      <c r="G12" s="7">
        <v>0.017291666666666667</v>
      </c>
      <c r="H12" s="8" t="s">
        <v>9</v>
      </c>
      <c r="I12" s="9">
        <f t="shared" si="0"/>
        <v>0.0023148148148148147</v>
      </c>
      <c r="J12" s="10">
        <f t="shared" si="1"/>
        <v>18.795180722891565</v>
      </c>
    </row>
    <row r="13" spans="2:10" ht="12.75">
      <c r="B13" s="6" t="s">
        <v>16</v>
      </c>
      <c r="C13" s="1">
        <f>'Prez_ C'!H8</f>
        <v>90</v>
      </c>
      <c r="D13" t="str">
        <f>'Prez_ C'!I8</f>
        <v>PROCHÁZKA Martin</v>
      </c>
      <c r="E13" t="str">
        <f>'Prez_ C'!J8</f>
        <v>Přerov</v>
      </c>
      <c r="F13" s="1">
        <f>'Prez_ C'!K8</f>
        <v>2000</v>
      </c>
      <c r="G13" s="7">
        <v>0.01767361111111111</v>
      </c>
      <c r="H13" s="8" t="s">
        <v>9</v>
      </c>
      <c r="I13" s="9">
        <f t="shared" si="0"/>
        <v>0.0026967592592592564</v>
      </c>
      <c r="J13" s="10">
        <f t="shared" si="1"/>
        <v>18.388998035363457</v>
      </c>
    </row>
    <row r="14" spans="2:10" ht="12.75">
      <c r="B14" s="6" t="s">
        <v>17</v>
      </c>
      <c r="C14" s="1">
        <f>'Prez_ C'!H13</f>
        <v>113</v>
      </c>
      <c r="D14" t="str">
        <f>'Prez_ C'!I13</f>
        <v>NOVOTNÝ David</v>
      </c>
      <c r="E14" t="str">
        <f>'Prez_ C'!J13</f>
        <v>Zlín-Kostelec</v>
      </c>
      <c r="F14" s="1">
        <f>'Prez_ C'!K13</f>
        <v>2001</v>
      </c>
      <c r="G14" s="7">
        <v>0.017870370370370373</v>
      </c>
      <c r="H14" s="8" t="s">
        <v>9</v>
      </c>
      <c r="I14" s="9">
        <f t="shared" si="0"/>
        <v>0.002893518518518521</v>
      </c>
      <c r="J14" s="10">
        <f t="shared" si="1"/>
        <v>18.186528497409327</v>
      </c>
    </row>
    <row r="15" spans="2:10" ht="12.75">
      <c r="B15" s="6" t="s">
        <v>18</v>
      </c>
      <c r="C15" s="1">
        <f>'Prez_ C'!A23</f>
        <v>48</v>
      </c>
      <c r="D15" t="str">
        <f>'Prez_ C'!B23</f>
        <v>ŽUREK Ondřej</v>
      </c>
      <c r="E15" t="str">
        <f>'Prez_ C'!C23</f>
        <v>Valašské Meziříčí</v>
      </c>
      <c r="F15" s="1">
        <f>'Prez_ C'!D23</f>
        <v>2000</v>
      </c>
      <c r="G15" s="7">
        <v>0.01806712962962963</v>
      </c>
      <c r="H15" s="8" t="s">
        <v>9</v>
      </c>
      <c r="I15" s="9">
        <f t="shared" si="0"/>
        <v>0.0030902777777777786</v>
      </c>
      <c r="J15" s="10">
        <f t="shared" si="1"/>
        <v>17.988468930172967</v>
      </c>
    </row>
    <row r="16" spans="2:10" ht="12.75">
      <c r="B16" s="6" t="s">
        <v>19</v>
      </c>
      <c r="C16" s="1">
        <f>'Prez_ C'!A24</f>
        <v>54</v>
      </c>
      <c r="D16" t="str">
        <f>'Prez_ C'!B24</f>
        <v>JONÁŠEK Matěj</v>
      </c>
      <c r="E16" t="str">
        <f>'Prez_ C'!C24</f>
        <v>Otrokovice</v>
      </c>
      <c r="F16" s="1">
        <f>'Prez_ C'!D24</f>
        <v>2001</v>
      </c>
      <c r="G16" s="7">
        <v>0.018275462962962962</v>
      </c>
      <c r="H16" s="8" t="s">
        <v>9</v>
      </c>
      <c r="I16" s="9">
        <f t="shared" si="0"/>
        <v>0.00329861111111111</v>
      </c>
      <c r="J16" s="10">
        <f t="shared" si="1"/>
        <v>17.78340721975934</v>
      </c>
    </row>
    <row r="17" spans="2:10" ht="12.75">
      <c r="B17" s="6" t="s">
        <v>20</v>
      </c>
      <c r="C17" s="1">
        <f>'Prez_ C'!A17</f>
        <v>23</v>
      </c>
      <c r="D17" t="str">
        <f>'Prez_ C'!B17</f>
        <v>KARAS Matěj</v>
      </c>
      <c r="E17" t="str">
        <f>'Prez_ C'!C17</f>
        <v>Přerov</v>
      </c>
      <c r="F17" s="1">
        <f>'Prez_ C'!D17</f>
        <v>2001</v>
      </c>
      <c r="G17" s="7">
        <v>0.018310185185185186</v>
      </c>
      <c r="H17" s="8" t="s">
        <v>9</v>
      </c>
      <c r="I17" s="9">
        <f t="shared" si="0"/>
        <v>0.003333333333333334</v>
      </c>
      <c r="J17" s="10">
        <f t="shared" si="1"/>
        <v>17.74968394437421</v>
      </c>
    </row>
    <row r="18" spans="2:10" ht="12.75">
      <c r="B18" s="6" t="s">
        <v>21</v>
      </c>
      <c r="C18" s="1">
        <f>'Prez_ C'!H22</f>
        <v>131</v>
      </c>
      <c r="D18" t="str">
        <f>'Prez_ C'!I22</f>
        <v>KLEINER Jakub</v>
      </c>
      <c r="E18" t="str">
        <f>'Prez_ C'!J22</f>
        <v>Radslavice</v>
      </c>
      <c r="F18" s="1">
        <f>'Prez_ C'!K22</f>
        <v>2000</v>
      </c>
      <c r="G18" s="7">
        <v>0.01851851851851852</v>
      </c>
      <c r="H18" s="8" t="s">
        <v>9</v>
      </c>
      <c r="I18" s="9">
        <f t="shared" si="0"/>
        <v>0.0035416666666666687</v>
      </c>
      <c r="J18" s="10">
        <f t="shared" si="1"/>
        <v>17.55</v>
      </c>
    </row>
    <row r="19" spans="2:10" ht="12.75">
      <c r="B19" s="6" t="s">
        <v>22</v>
      </c>
      <c r="C19" s="1">
        <f>'Prez_ C'!A13</f>
        <v>393</v>
      </c>
      <c r="D19" t="str">
        <f>'Prez_ C'!B13</f>
        <v>BARVENÍČEK Jan</v>
      </c>
      <c r="E19" t="str">
        <f>'Prez_ C'!C13</f>
        <v>Lipník</v>
      </c>
      <c r="F19" s="1">
        <f>'Prez_ C'!D13</f>
        <v>2001</v>
      </c>
      <c r="G19" s="7">
        <v>0.018541666666666668</v>
      </c>
      <c r="H19" s="8" t="s">
        <v>9</v>
      </c>
      <c r="I19" s="9">
        <f t="shared" si="0"/>
        <v>0.003564814814814816</v>
      </c>
      <c r="J19" s="10">
        <f t="shared" si="1"/>
        <v>17.528089887640448</v>
      </c>
    </row>
    <row r="20" spans="2:10" ht="12.75">
      <c r="B20" s="6" t="s">
        <v>23</v>
      </c>
      <c r="C20" s="1">
        <f>'Prez_ C'!A20</f>
        <v>34</v>
      </c>
      <c r="D20" t="str">
        <f>'Prez_ C'!B20</f>
        <v>SVÍZELA Tomáš</v>
      </c>
      <c r="E20" t="str">
        <f>'Prez_ C'!C20</f>
        <v>Kroměříž</v>
      </c>
      <c r="F20" s="1">
        <f>'Prez_ C'!D20</f>
        <v>2000</v>
      </c>
      <c r="G20" s="7">
        <v>0.018599537037037036</v>
      </c>
      <c r="H20" s="8" t="s">
        <v>9</v>
      </c>
      <c r="I20" s="9">
        <f t="shared" si="0"/>
        <v>0.0036226851851851836</v>
      </c>
      <c r="J20" s="10">
        <f t="shared" si="1"/>
        <v>17.47355320472931</v>
      </c>
    </row>
    <row r="21" spans="2:10" ht="12.75">
      <c r="B21" s="6" t="s">
        <v>24</v>
      </c>
      <c r="C21" s="1">
        <f>'Prez_ C'!A10</f>
        <v>388</v>
      </c>
      <c r="D21" t="str">
        <f>'Prez_ C'!B10</f>
        <v>POSPÍŠIL Radek</v>
      </c>
      <c r="E21" t="str">
        <f>'Prez_ C'!C10</f>
        <v>Přerov</v>
      </c>
      <c r="F21" s="1">
        <f>'Prez_ C'!D10</f>
        <v>2001</v>
      </c>
      <c r="G21" s="7">
        <v>0.01912037037037037</v>
      </c>
      <c r="H21" s="8" t="s">
        <v>9</v>
      </c>
      <c r="I21" s="9">
        <f t="shared" si="0"/>
        <v>0.004143518518518519</v>
      </c>
      <c r="J21" s="10">
        <f t="shared" si="1"/>
        <v>16.997578692493946</v>
      </c>
    </row>
    <row r="22" spans="2:10" ht="12.75">
      <c r="B22" s="6" t="s">
        <v>25</v>
      </c>
      <c r="C22" s="1">
        <f>'Prez_ C'!H14</f>
        <v>117</v>
      </c>
      <c r="D22" t="str">
        <f>'Prez_ C'!I14</f>
        <v>KUČA Michal</v>
      </c>
      <c r="E22" t="str">
        <f>'Prez_ C'!J14</f>
        <v>Hranice</v>
      </c>
      <c r="F22" s="1">
        <f>'Prez_ C'!K14</f>
        <v>2000</v>
      </c>
      <c r="G22" s="7">
        <v>0.019224537037037037</v>
      </c>
      <c r="H22" s="8" t="s">
        <v>9</v>
      </c>
      <c r="I22" s="9">
        <f t="shared" si="0"/>
        <v>0.004247685185185184</v>
      </c>
      <c r="J22" s="10">
        <f t="shared" si="1"/>
        <v>16.905478627332933</v>
      </c>
    </row>
    <row r="23" spans="2:10" ht="12.75">
      <c r="B23" s="6" t="s">
        <v>26</v>
      </c>
      <c r="C23" s="1">
        <f>'Prez_ C'!H20</f>
        <v>127</v>
      </c>
      <c r="D23" t="str">
        <f>'Prez_ C'!I20</f>
        <v>TABERY Martin</v>
      </c>
      <c r="E23" t="str">
        <f>'Prez_ C'!J20</f>
        <v>Prostějov</v>
      </c>
      <c r="F23" s="1">
        <f>'Prez_ C'!K20</f>
        <v>2000</v>
      </c>
      <c r="G23" s="7">
        <v>0.019571759259259257</v>
      </c>
      <c r="H23" s="8" t="s">
        <v>9</v>
      </c>
      <c r="I23" s="9">
        <f t="shared" si="0"/>
        <v>0.004594907407407405</v>
      </c>
      <c r="J23" s="10">
        <f t="shared" si="1"/>
        <v>16.60555884092253</v>
      </c>
    </row>
    <row r="24" spans="2:10" ht="12.75">
      <c r="B24" s="6" t="s">
        <v>27</v>
      </c>
      <c r="C24" s="1">
        <f>'Prez_ C'!A28</f>
        <v>142</v>
      </c>
      <c r="D24" t="str">
        <f>'Prez_ C'!B28</f>
        <v>ZÁBOJNÍK Dan</v>
      </c>
      <c r="E24" t="str">
        <f>'Prez_ C'!C28</f>
        <v>Zlín</v>
      </c>
      <c r="F24" s="1">
        <f>'Prez_ C'!D28</f>
        <v>2000</v>
      </c>
      <c r="G24" s="7">
        <v>0.0196875</v>
      </c>
      <c r="H24" s="8" t="s">
        <v>9</v>
      </c>
      <c r="I24" s="9">
        <f t="shared" si="0"/>
        <v>0.004710648148148148</v>
      </c>
      <c r="J24" s="10">
        <f t="shared" si="1"/>
        <v>16.50793650793651</v>
      </c>
    </row>
    <row r="25" spans="2:10" ht="12.75">
      <c r="B25" s="6" t="s">
        <v>28</v>
      </c>
      <c r="C25" s="1">
        <f>'Prez_ C'!H10</f>
        <v>95</v>
      </c>
      <c r="D25" t="str">
        <f>'Prez_ C'!I10</f>
        <v>CONCEPCION Jiří</v>
      </c>
      <c r="E25" t="str">
        <f>'Prez_ C'!J10</f>
        <v>Bystřice pod Hostýnem</v>
      </c>
      <c r="F25" s="1">
        <f>'Prez_ C'!K10</f>
        <v>2001</v>
      </c>
      <c r="G25" s="7">
        <v>0.019814814814814816</v>
      </c>
      <c r="H25" s="8" t="s">
        <v>9</v>
      </c>
      <c r="I25" s="9">
        <f t="shared" si="0"/>
        <v>0.004837962962962964</v>
      </c>
      <c r="J25" s="10">
        <f t="shared" si="1"/>
        <v>16.401869158878505</v>
      </c>
    </row>
    <row r="26" spans="2:10" ht="12.75">
      <c r="B26" s="43" t="s">
        <v>29</v>
      </c>
      <c r="C26" s="44">
        <f>'Prez_ C'!H19</f>
        <v>125</v>
      </c>
      <c r="D26" s="45" t="str">
        <f>'Prez_ C'!I19</f>
        <v>POTŮČEK Štěpán</v>
      </c>
      <c r="E26" s="45" t="str">
        <f>'Prez_ C'!J19</f>
        <v>Zlín - Příluky</v>
      </c>
      <c r="F26" s="44">
        <f>'Prez_ C'!K19</f>
        <v>2001</v>
      </c>
      <c r="G26" s="46">
        <v>0.01982638888888889</v>
      </c>
      <c r="H26" s="47" t="s">
        <v>9</v>
      </c>
      <c r="I26" s="48">
        <f t="shared" si="0"/>
        <v>0.004849537037037038</v>
      </c>
      <c r="J26" s="49">
        <f t="shared" si="1"/>
        <v>16.392294220665498</v>
      </c>
    </row>
    <row r="27" spans="2:10" ht="12.75">
      <c r="B27" s="6" t="s">
        <v>30</v>
      </c>
      <c r="C27" s="1">
        <f>'Prez_ C'!A5</f>
        <v>358</v>
      </c>
      <c r="D27" t="str">
        <f>'Prez_ C'!B5</f>
        <v>DOLEJŠÍ Daniel</v>
      </c>
      <c r="E27" t="str">
        <f>'Prez_ C'!C5</f>
        <v>Vysoké Mýto</v>
      </c>
      <c r="F27" s="1">
        <f>'Prez_ C'!D5</f>
        <v>2000</v>
      </c>
      <c r="G27" s="7">
        <v>0.019837962962962963</v>
      </c>
      <c r="H27" s="8" t="s">
        <v>9</v>
      </c>
      <c r="I27" s="9">
        <f t="shared" si="0"/>
        <v>0.004861111111111111</v>
      </c>
      <c r="J27" s="10">
        <f t="shared" si="1"/>
        <v>16.382730455075848</v>
      </c>
    </row>
    <row r="28" spans="2:10" ht="12.75">
      <c r="B28" s="43" t="s">
        <v>31</v>
      </c>
      <c r="C28" s="44">
        <f>'Prez_ C'!H17</f>
        <v>123</v>
      </c>
      <c r="D28" s="45" t="str">
        <f>'Prez_ C'!I17</f>
        <v>KLOFÁČ Jakub</v>
      </c>
      <c r="E28" s="45" t="str">
        <f>'Prez_ C'!J17</f>
        <v>Pohořelice</v>
      </c>
      <c r="F28" s="44">
        <f>'Prez_ C'!K17</f>
        <v>2001</v>
      </c>
      <c r="G28" s="46">
        <v>0.019849537037037037</v>
      </c>
      <c r="H28" s="47" t="s">
        <v>9</v>
      </c>
      <c r="I28" s="48">
        <f t="shared" si="0"/>
        <v>0.004872685185185185</v>
      </c>
      <c r="J28" s="49">
        <f t="shared" si="1"/>
        <v>16.3731778425656</v>
      </c>
    </row>
    <row r="29" spans="2:10" ht="12.75">
      <c r="B29" s="6" t="s">
        <v>32</v>
      </c>
      <c r="C29" s="1">
        <f>'Prez_ C'!H6</f>
        <v>80</v>
      </c>
      <c r="D29" t="str">
        <f>'Prez_ C'!I6</f>
        <v>VANIŠ Jiří</v>
      </c>
      <c r="E29" t="str">
        <f>'Prez_ C'!J6</f>
        <v>Praha 10</v>
      </c>
      <c r="F29" s="1">
        <f>'Prez_ C'!K6</f>
        <v>2000</v>
      </c>
      <c r="G29" s="7">
        <v>0.01986111111111111</v>
      </c>
      <c r="H29" s="8" t="s">
        <v>9</v>
      </c>
      <c r="I29" s="9">
        <f t="shared" si="0"/>
        <v>0.004884259259259258</v>
      </c>
      <c r="J29" s="10">
        <f t="shared" si="1"/>
        <v>16.363636363636363</v>
      </c>
    </row>
    <row r="30" spans="2:10" ht="12.75">
      <c r="B30" s="6" t="s">
        <v>36</v>
      </c>
      <c r="C30" s="1">
        <f>'Prez_ C'!H7</f>
        <v>88</v>
      </c>
      <c r="D30" t="str">
        <f>'Prez_ C'!I7</f>
        <v>NOVÁK Ondřej</v>
      </c>
      <c r="E30" t="str">
        <f>'Prez_ C'!J7</f>
        <v>Želechovice 61</v>
      </c>
      <c r="F30" s="1">
        <f>'Prez_ C'!K7</f>
        <v>2000</v>
      </c>
      <c r="G30" s="7">
        <v>0.019884259259259258</v>
      </c>
      <c r="H30" s="8" t="s">
        <v>9</v>
      </c>
      <c r="I30" s="9">
        <f t="shared" si="0"/>
        <v>0.0049074074074074055</v>
      </c>
      <c r="J30" s="10">
        <f t="shared" si="1"/>
        <v>16.344586728754365</v>
      </c>
    </row>
    <row r="31" spans="2:10" ht="12.75">
      <c r="B31" s="43" t="s">
        <v>39</v>
      </c>
      <c r="C31" s="44">
        <f>'Prez_ C'!H18</f>
        <v>124</v>
      </c>
      <c r="D31" s="45" t="str">
        <f>'Prez_ C'!I18</f>
        <v>POTŮČEK Šimon</v>
      </c>
      <c r="E31" s="45" t="str">
        <f>'Prez_ C'!J18</f>
        <v>Zlín - Příluky</v>
      </c>
      <c r="F31" s="44">
        <f>'Prez_ C'!K18</f>
        <v>2001</v>
      </c>
      <c r="G31" s="46">
        <v>0.020150462962962964</v>
      </c>
      <c r="H31" s="47" t="s">
        <v>9</v>
      </c>
      <c r="I31" s="48">
        <f t="shared" si="0"/>
        <v>0.0051736111111111115</v>
      </c>
      <c r="J31" s="49">
        <f t="shared" si="1"/>
        <v>16.128661688684662</v>
      </c>
    </row>
    <row r="32" spans="2:10" ht="12.75">
      <c r="B32" s="6" t="s">
        <v>40</v>
      </c>
      <c r="C32" s="1">
        <f>'Prez_ C'!H9</f>
        <v>93</v>
      </c>
      <c r="D32" t="str">
        <f>'Prez_ C'!I9</f>
        <v>STANĚK Martin</v>
      </c>
      <c r="E32" t="str">
        <f>'Prez_ C'!J9</f>
        <v>Zlín</v>
      </c>
      <c r="F32" s="1">
        <f>'Prez_ C'!K9</f>
        <v>2001</v>
      </c>
      <c r="G32" s="7">
        <v>0.020208333333333335</v>
      </c>
      <c r="H32" s="8" t="s">
        <v>9</v>
      </c>
      <c r="I32" s="9">
        <f t="shared" si="0"/>
        <v>0.005231481481481483</v>
      </c>
      <c r="J32" s="10">
        <f t="shared" si="1"/>
        <v>16.082474226804123</v>
      </c>
    </row>
    <row r="33" spans="2:10" ht="12.75">
      <c r="B33" s="6" t="s">
        <v>41</v>
      </c>
      <c r="C33" s="1">
        <f>'Prez_ C'!A38</f>
        <v>177</v>
      </c>
      <c r="D33" t="str">
        <f>'Prez_ C'!B38</f>
        <v>TVARÓG Martin</v>
      </c>
      <c r="E33" t="str">
        <f>'Prez_ C'!C38</f>
        <v>Přerov</v>
      </c>
      <c r="F33" s="1">
        <f>'Prez_ C'!D38</f>
        <v>2000</v>
      </c>
      <c r="G33" s="7">
        <v>0.020277777777777777</v>
      </c>
      <c r="H33" s="8" t="s">
        <v>9</v>
      </c>
      <c r="I33" s="9">
        <f t="shared" si="0"/>
        <v>0.005300925925925924</v>
      </c>
      <c r="J33" s="10">
        <f t="shared" si="1"/>
        <v>16.027397260273972</v>
      </c>
    </row>
    <row r="34" spans="2:10" ht="12.75">
      <c r="B34" s="6" t="s">
        <v>42</v>
      </c>
      <c r="C34" s="1">
        <f>'Prez_ C'!A30</f>
        <v>149</v>
      </c>
      <c r="D34" t="str">
        <f>'Prez_ C'!B30</f>
        <v>ŠKRABÁK Patrik</v>
      </c>
      <c r="E34" t="str">
        <f>'Prez_ C'!C30</f>
        <v>Pavlovice u Přerova</v>
      </c>
      <c r="F34" s="1">
        <f>'Prez_ C'!D30</f>
        <v>2001</v>
      </c>
      <c r="G34" s="7">
        <v>0.020300925925925927</v>
      </c>
      <c r="H34" s="8" t="s">
        <v>9</v>
      </c>
      <c r="I34" s="9">
        <f t="shared" si="0"/>
        <v>0.005324074074074075</v>
      </c>
      <c r="J34" s="10">
        <f t="shared" si="1"/>
        <v>16.009122006841505</v>
      </c>
    </row>
    <row r="35" spans="2:10" ht="12.75">
      <c r="B35" s="6" t="s">
        <v>43</v>
      </c>
      <c r="C35" s="1">
        <f>'Prez_ C'!H24</f>
        <v>138</v>
      </c>
      <c r="D35" t="str">
        <f>'Prez_ C'!I24</f>
        <v>KOLAJTA Ondřej</v>
      </c>
      <c r="E35" t="str">
        <f>'Prez_ C'!J24</f>
        <v>Lipník nad Bečvou</v>
      </c>
      <c r="F35" s="1">
        <f>'Prez_ C'!K24</f>
        <v>2000</v>
      </c>
      <c r="G35" s="7">
        <v>0.020416666666666666</v>
      </c>
      <c r="H35" s="8" t="s">
        <v>9</v>
      </c>
      <c r="I35" s="9">
        <f t="shared" si="0"/>
        <v>0.005439814814814814</v>
      </c>
      <c r="J35" s="10">
        <f t="shared" si="1"/>
        <v>15.918367346938776</v>
      </c>
    </row>
    <row r="36" spans="2:10" ht="12.75">
      <c r="B36" s="43" t="s">
        <v>44</v>
      </c>
      <c r="C36" s="44">
        <f>'Prez_ C'!H21</f>
        <v>129</v>
      </c>
      <c r="D36" s="45" t="str">
        <f>'Prez_ C'!I21</f>
        <v>BELLAY Tomáš</v>
      </c>
      <c r="E36" s="45" t="str">
        <f>'Prez_ C'!J21</f>
        <v>Zlín</v>
      </c>
      <c r="F36" s="44">
        <f>'Prez_ C'!K21</f>
        <v>2000</v>
      </c>
      <c r="G36" s="46">
        <v>0.02054398148148148</v>
      </c>
      <c r="H36" s="47" t="s">
        <v>9</v>
      </c>
      <c r="I36" s="48">
        <f t="shared" si="0"/>
        <v>0.005567129629629627</v>
      </c>
      <c r="J36" s="49">
        <f t="shared" si="1"/>
        <v>15.819718309859153</v>
      </c>
    </row>
    <row r="37" spans="2:10" ht="12.75">
      <c r="B37" s="6" t="s">
        <v>45</v>
      </c>
      <c r="C37" s="1">
        <f>'Prez_ C'!A29</f>
        <v>147</v>
      </c>
      <c r="D37" t="str">
        <f>'Prez_ C'!B29</f>
        <v>SKOPAL David</v>
      </c>
      <c r="E37" t="str">
        <f>'Prez_ C'!C29</f>
        <v>Bochoř</v>
      </c>
      <c r="F37" s="1">
        <f>'Prez_ C'!D29</f>
        <v>2000</v>
      </c>
      <c r="G37" s="7">
        <v>0.020752314814814814</v>
      </c>
      <c r="H37" s="8" t="s">
        <v>9</v>
      </c>
      <c r="I37" s="9">
        <f t="shared" si="0"/>
        <v>0.005775462962962961</v>
      </c>
      <c r="J37" s="10">
        <f t="shared" si="1"/>
        <v>15.66090351366425</v>
      </c>
    </row>
    <row r="38" spans="2:10" ht="12.75">
      <c r="B38" s="6" t="s">
        <v>46</v>
      </c>
      <c r="C38" s="1">
        <f>'Prez_ C'!A31</f>
        <v>150</v>
      </c>
      <c r="D38" t="str">
        <f>'Prez_ C'!B31</f>
        <v>SKŘEČEK Adam</v>
      </c>
      <c r="E38" t="str">
        <f>'Prez_ C'!C31</f>
        <v>Přerov</v>
      </c>
      <c r="F38" s="1">
        <f>'Prez_ C'!D31</f>
        <v>2000</v>
      </c>
      <c r="G38" s="7">
        <v>0.020787037037037038</v>
      </c>
      <c r="H38" s="8" t="s">
        <v>9</v>
      </c>
      <c r="I38" s="9">
        <f t="shared" si="0"/>
        <v>0.005810185185185186</v>
      </c>
      <c r="J38" s="10">
        <f t="shared" si="1"/>
        <v>15.634743875278396</v>
      </c>
    </row>
    <row r="39" spans="2:10" ht="12.75">
      <c r="B39" s="6" t="s">
        <v>47</v>
      </c>
      <c r="C39" s="1">
        <f>'Prez_ C'!A34</f>
        <v>161</v>
      </c>
      <c r="D39" t="str">
        <f>'Prez_ C'!B34</f>
        <v>ZDRÁHAL Jakub</v>
      </c>
      <c r="E39" t="str">
        <f>'Prez_ C'!C34</f>
        <v>Přerov</v>
      </c>
      <c r="F39" s="1">
        <f>'Prez_ C'!D34</f>
        <v>2000</v>
      </c>
      <c r="G39" s="7">
        <v>0.021458333333333333</v>
      </c>
      <c r="H39" s="8" t="s">
        <v>9</v>
      </c>
      <c r="I39" s="9">
        <f aca="true" t="shared" si="2" ref="I39:I58">G39-konst_3</f>
        <v>0.00648148148148148</v>
      </c>
      <c r="J39" s="10">
        <f aca="true" t="shared" si="3" ref="J39:J58">7.8/((MINUTE(G39)*60+SECOND(G39))/3600)</f>
        <v>15.145631067961164</v>
      </c>
    </row>
    <row r="40" spans="2:10" ht="12.75">
      <c r="B40" s="6" t="s">
        <v>48</v>
      </c>
      <c r="C40" s="1">
        <f>'Prez_ C'!A18</f>
        <v>25</v>
      </c>
      <c r="D40" t="str">
        <f>'Prez_ C'!B18</f>
        <v>SKOPAL Šimon</v>
      </c>
      <c r="E40" t="str">
        <f>'Prez_ C'!C18</f>
        <v>Přerov</v>
      </c>
      <c r="F40" s="1">
        <f>'Prez_ C'!D18</f>
        <v>2001</v>
      </c>
      <c r="G40" s="7">
        <v>0.021851851851851848</v>
      </c>
      <c r="H40" s="8" t="s">
        <v>9</v>
      </c>
      <c r="I40" s="9">
        <f t="shared" si="2"/>
        <v>0.006874999999999996</v>
      </c>
      <c r="J40" s="10">
        <f t="shared" si="3"/>
        <v>14.872881355932202</v>
      </c>
    </row>
    <row r="41" spans="2:10" ht="12.75">
      <c r="B41" s="6" t="s">
        <v>49</v>
      </c>
      <c r="C41" s="1">
        <f>'Prez_ C'!A32</f>
        <v>152</v>
      </c>
      <c r="D41" t="str">
        <f>'Prez_ C'!B32</f>
        <v>JANKTO Štěpán</v>
      </c>
      <c r="E41" t="str">
        <f>'Prez_ C'!C32</f>
        <v>Osek nad Bečvou</v>
      </c>
      <c r="F41" s="1">
        <f>'Prez_ C'!D32</f>
        <v>2001</v>
      </c>
      <c r="G41" s="7">
        <v>0.021921296296296296</v>
      </c>
      <c r="H41" s="8" t="s">
        <v>9</v>
      </c>
      <c r="I41" s="9">
        <f t="shared" si="2"/>
        <v>0.006944444444444444</v>
      </c>
      <c r="J41" s="10">
        <f t="shared" si="3"/>
        <v>14.825765575501585</v>
      </c>
    </row>
    <row r="42" spans="2:10" ht="12.75">
      <c r="B42" s="6" t="s">
        <v>50</v>
      </c>
      <c r="C42" s="1">
        <f>'Prez_ C'!A14</f>
        <v>394</v>
      </c>
      <c r="D42" t="str">
        <f>'Prez_ C'!B14</f>
        <v>BIJEČEK Vilém</v>
      </c>
      <c r="E42" t="str">
        <f>'Prez_ C'!C14</f>
        <v>Oldřichov</v>
      </c>
      <c r="F42" s="1">
        <f>'Prez_ C'!D14</f>
        <v>2001</v>
      </c>
      <c r="G42" s="7">
        <v>0.022118055555555557</v>
      </c>
      <c r="H42" s="8" t="s">
        <v>9</v>
      </c>
      <c r="I42" s="9">
        <f t="shared" si="2"/>
        <v>0.007141203703703705</v>
      </c>
      <c r="J42" s="10">
        <f t="shared" si="3"/>
        <v>14.693877551020407</v>
      </c>
    </row>
    <row r="43" spans="2:10" ht="12.75">
      <c r="B43" s="6" t="s">
        <v>51</v>
      </c>
      <c r="C43" s="1">
        <f>'Prez_ C'!H23</f>
        <v>132</v>
      </c>
      <c r="D43" t="str">
        <f>'Prez_ C'!I23</f>
        <v>VÁCLAV Vandrovec</v>
      </c>
      <c r="E43" t="str">
        <f>'Prez_ C'!J23</f>
        <v>Osek nad Bečvou</v>
      </c>
      <c r="F43" s="1">
        <f>'Prez_ C'!K23</f>
        <v>2001</v>
      </c>
      <c r="G43" s="7">
        <v>0.022349537037037032</v>
      </c>
      <c r="H43" s="8" t="s">
        <v>9</v>
      </c>
      <c r="I43" s="9">
        <f t="shared" si="2"/>
        <v>0.00737268518518518</v>
      </c>
      <c r="J43" s="10">
        <f t="shared" si="3"/>
        <v>14.541688244432935</v>
      </c>
    </row>
    <row r="44" spans="2:10" ht="12.75">
      <c r="B44" s="6" t="s">
        <v>52</v>
      </c>
      <c r="C44" s="1">
        <f>'Prez_ C'!A8</f>
        <v>373</v>
      </c>
      <c r="D44" t="str">
        <f>'Prez_ C'!B8</f>
        <v>VAŠÍČEK Michal</v>
      </c>
      <c r="E44" t="str">
        <f>'Prez_ C'!C8</f>
        <v>Lipník</v>
      </c>
      <c r="F44" s="1">
        <f>'Prez_ C'!D8</f>
        <v>2000</v>
      </c>
      <c r="G44" s="7">
        <v>0.022835648148148147</v>
      </c>
      <c r="H44" s="8" t="s">
        <v>9</v>
      </c>
      <c r="I44" s="9">
        <f t="shared" si="2"/>
        <v>0.007858796296296294</v>
      </c>
      <c r="J44" s="10">
        <f t="shared" si="3"/>
        <v>14.232133806386214</v>
      </c>
    </row>
    <row r="45" spans="2:10" ht="12.75">
      <c r="B45" s="6" t="s">
        <v>53</v>
      </c>
      <c r="C45" s="1">
        <f>'Prez_ C'!A9</f>
        <v>386</v>
      </c>
      <c r="D45" t="str">
        <f>'Prez_ C'!B9</f>
        <v>PELUHA Jaroslav</v>
      </c>
      <c r="E45" t="str">
        <f>'Prez_ C'!C9</f>
        <v>Přerov</v>
      </c>
      <c r="F45" s="1">
        <f>'Prez_ C'!D9</f>
        <v>2001</v>
      </c>
      <c r="G45" s="7">
        <v>0.022939814814814816</v>
      </c>
      <c r="H45" s="8" t="s">
        <v>9</v>
      </c>
      <c r="I45" s="9">
        <f t="shared" si="2"/>
        <v>0.007962962962962963</v>
      </c>
      <c r="J45" s="10">
        <f t="shared" si="3"/>
        <v>14.167507568113017</v>
      </c>
    </row>
    <row r="46" spans="2:10" ht="12.75">
      <c r="B46" s="6" t="s">
        <v>54</v>
      </c>
      <c r="C46" s="1">
        <f>'Prez_ C'!A15</f>
        <v>6</v>
      </c>
      <c r="D46" t="str">
        <f>'Prez_ C'!B15</f>
        <v>TESÁR Marek</v>
      </c>
      <c r="E46" t="str">
        <f>'Prez_ C'!C15</f>
        <v>Ivanka pri Dunaji</v>
      </c>
      <c r="F46" s="1">
        <f>'Prez_ C'!D15</f>
        <v>2001</v>
      </c>
      <c r="G46" s="7">
        <v>0.02443287037037037</v>
      </c>
      <c r="H46" s="8" t="s">
        <v>9</v>
      </c>
      <c r="I46" s="9">
        <f t="shared" si="2"/>
        <v>0.009456018518518516</v>
      </c>
      <c r="J46" s="10">
        <f t="shared" si="3"/>
        <v>13.30175272382757</v>
      </c>
    </row>
    <row r="47" spans="2:10" ht="12.75">
      <c r="B47" s="6" t="s">
        <v>55</v>
      </c>
      <c r="C47" s="1">
        <f>'Prez_ C'!A33</f>
        <v>157</v>
      </c>
      <c r="D47" t="str">
        <f>'Prez_ C'!B33</f>
        <v>HRADIL Jaroslav</v>
      </c>
      <c r="E47" t="str">
        <f>'Prez_ C'!C33</f>
        <v>Přerov</v>
      </c>
      <c r="F47" s="1">
        <f>'Prez_ C'!D33</f>
        <v>2000</v>
      </c>
      <c r="G47" s="7">
        <v>0.024444444444444446</v>
      </c>
      <c r="H47" s="8" t="s">
        <v>9</v>
      </c>
      <c r="I47" s="9">
        <f t="shared" si="2"/>
        <v>0.009467592592592593</v>
      </c>
      <c r="J47" s="10">
        <f t="shared" si="3"/>
        <v>13.295454545454545</v>
      </c>
    </row>
    <row r="48" spans="2:10" ht="12.75">
      <c r="B48" s="6" t="s">
        <v>56</v>
      </c>
      <c r="C48" s="1">
        <f>'Prez_ C'!A19</f>
        <v>32</v>
      </c>
      <c r="D48" t="str">
        <f>'Prez_ C'!B19</f>
        <v>VAŠÍČEK René</v>
      </c>
      <c r="E48" t="str">
        <f>'Prez_ C'!C19</f>
        <v>Přerov</v>
      </c>
      <c r="F48" s="1">
        <f>'Prez_ C'!D19</f>
        <v>2001</v>
      </c>
      <c r="G48" s="7">
        <v>0.024525462962962968</v>
      </c>
      <c r="H48" s="8" t="s">
        <v>9</v>
      </c>
      <c r="I48" s="9">
        <f t="shared" si="2"/>
        <v>0.009548611111111115</v>
      </c>
      <c r="J48" s="10">
        <f t="shared" si="3"/>
        <v>13.251533742331288</v>
      </c>
    </row>
    <row r="49" spans="2:10" ht="12.75">
      <c r="B49" s="6" t="s">
        <v>57</v>
      </c>
      <c r="C49" s="1">
        <f>'Prez_ C'!A39</f>
        <v>178</v>
      </c>
      <c r="D49" t="str">
        <f>'Prez_ C'!B39</f>
        <v>NETUŠIL Adam</v>
      </c>
      <c r="E49" t="str">
        <f>'Prez_ C'!C39</f>
        <v>Zlín</v>
      </c>
      <c r="F49" s="1">
        <f>'Prez_ C'!D39</f>
        <v>2001</v>
      </c>
      <c r="G49" s="7">
        <v>0.02461805555555556</v>
      </c>
      <c r="H49" s="8" t="s">
        <v>9</v>
      </c>
      <c r="I49" s="9">
        <f t="shared" si="2"/>
        <v>0.009641203703703707</v>
      </c>
      <c r="J49" s="10">
        <f t="shared" si="3"/>
        <v>13.201692524682652</v>
      </c>
    </row>
    <row r="50" spans="2:10" ht="12.75">
      <c r="B50" s="6" t="s">
        <v>58</v>
      </c>
      <c r="C50" s="1">
        <f>'Prez_ C'!H16</f>
        <v>121</v>
      </c>
      <c r="D50" t="str">
        <f>'Prez_ C'!I16</f>
        <v>KUBÍČEK Matěj</v>
      </c>
      <c r="E50" t="str">
        <f>'Prez_ C'!J16</f>
        <v>Holešov</v>
      </c>
      <c r="F50" s="1">
        <f>'Prez_ C'!K16</f>
        <v>2001</v>
      </c>
      <c r="G50" s="7">
        <v>0.024837962962962964</v>
      </c>
      <c r="H50" s="8" t="s">
        <v>9</v>
      </c>
      <c r="I50" s="9">
        <f t="shared" si="2"/>
        <v>0.009861111111111112</v>
      </c>
      <c r="J50" s="10">
        <f t="shared" si="3"/>
        <v>13.084808946877912</v>
      </c>
    </row>
    <row r="51" spans="2:10" ht="12.75">
      <c r="B51" s="6" t="s">
        <v>59</v>
      </c>
      <c r="C51" s="1">
        <f>'Prez_ C'!H4</f>
        <v>63</v>
      </c>
      <c r="D51" t="str">
        <f>'Prez_ C'!I4</f>
        <v>FRAIS Marián</v>
      </c>
      <c r="E51" t="str">
        <f>'Prez_ C'!J4</f>
        <v>Přerov</v>
      </c>
      <c r="F51" s="1">
        <f>'Prez_ C'!K4</f>
        <v>2000</v>
      </c>
      <c r="G51" s="7">
        <v>0.02516203703703704</v>
      </c>
      <c r="H51" s="8" t="s">
        <v>9</v>
      </c>
      <c r="I51" s="9">
        <f t="shared" si="2"/>
        <v>0.010185185185185186</v>
      </c>
      <c r="J51" s="10">
        <f t="shared" si="3"/>
        <v>12.916283348666052</v>
      </c>
    </row>
    <row r="52" spans="2:10" ht="12.75">
      <c r="B52" s="6" t="s">
        <v>60</v>
      </c>
      <c r="C52" s="1">
        <f>'Prez_ C'!A7</f>
        <v>372</v>
      </c>
      <c r="D52" t="str">
        <f>'Prez_ C'!B7</f>
        <v>DANĚK Josef</v>
      </c>
      <c r="E52" t="str">
        <f>'Prez_ C'!C7</f>
        <v>Přerov</v>
      </c>
      <c r="F52" s="1">
        <f>'Prez_ C'!D7</f>
        <v>2001</v>
      </c>
      <c r="G52" s="7">
        <v>0.025196759259259256</v>
      </c>
      <c r="H52" s="8" t="s">
        <v>9</v>
      </c>
      <c r="I52" s="9">
        <f t="shared" si="2"/>
        <v>0.010219907407407403</v>
      </c>
      <c r="J52" s="10">
        <f t="shared" si="3"/>
        <v>12.898484152503444</v>
      </c>
    </row>
    <row r="53" spans="2:10" ht="12.75">
      <c r="B53" s="6" t="s">
        <v>61</v>
      </c>
      <c r="C53" s="1">
        <f>'Prez_ C'!A12</f>
        <v>392</v>
      </c>
      <c r="D53" t="str">
        <f>'Prez_ C'!B12</f>
        <v>ŠTĚPÁN Jiří</v>
      </c>
      <c r="E53" t="str">
        <f>'Prez_ C'!C12</f>
        <v>Oprostovice</v>
      </c>
      <c r="F53" s="1">
        <f>'Prez_ C'!D12</f>
        <v>2001</v>
      </c>
      <c r="G53" s="7">
        <v>0.02521990740740741</v>
      </c>
      <c r="H53" s="8" t="s">
        <v>9</v>
      </c>
      <c r="I53" s="9">
        <f t="shared" si="2"/>
        <v>0.010243055555555557</v>
      </c>
      <c r="J53" s="10">
        <f t="shared" si="3"/>
        <v>12.88664525011473</v>
      </c>
    </row>
    <row r="54" spans="2:10" ht="12.75">
      <c r="B54" s="6" t="s">
        <v>62</v>
      </c>
      <c r="C54" s="1">
        <f>'Prez_ C'!A35</f>
        <v>163</v>
      </c>
      <c r="D54" t="str">
        <f>'Prez_ C'!B35</f>
        <v>SKÁCEL Petr</v>
      </c>
      <c r="E54" t="str">
        <f>'Prez_ C'!C35</f>
        <v>Přerov</v>
      </c>
      <c r="F54" s="1">
        <f>'Prez_ C'!D35</f>
        <v>2000</v>
      </c>
      <c r="G54" s="7">
        <v>0.02539351851851852</v>
      </c>
      <c r="H54" s="8" t="s">
        <v>9</v>
      </c>
      <c r="I54" s="9">
        <f t="shared" si="2"/>
        <v>0.010416666666666668</v>
      </c>
      <c r="J54" s="10">
        <f t="shared" si="3"/>
        <v>12.798541476754785</v>
      </c>
    </row>
    <row r="55" spans="2:10" ht="12.75">
      <c r="B55" s="6" t="s">
        <v>63</v>
      </c>
      <c r="C55" s="1">
        <f>'Prez_ C'!A36</f>
        <v>168</v>
      </c>
      <c r="D55" t="str">
        <f>'Prez_ C'!B36</f>
        <v>JANÁČEK Tomáš</v>
      </c>
      <c r="E55" t="str">
        <f>'Prez_ C'!C36</f>
        <v>Radslavice</v>
      </c>
      <c r="F55" s="1">
        <f>'Prez_ C'!D36</f>
        <v>2000</v>
      </c>
      <c r="G55" s="7">
        <v>0.025891203703703704</v>
      </c>
      <c r="H55" s="8" t="s">
        <v>9</v>
      </c>
      <c r="I55" s="9">
        <f t="shared" si="2"/>
        <v>0.010914351851851852</v>
      </c>
      <c r="J55" s="10">
        <f t="shared" si="3"/>
        <v>12.552525704067948</v>
      </c>
    </row>
    <row r="56" spans="2:10" ht="12.75">
      <c r="B56" s="6" t="s">
        <v>64</v>
      </c>
      <c r="C56" s="1">
        <f>'Prez_ C'!A37</f>
        <v>174</v>
      </c>
      <c r="D56" t="str">
        <f>'Prez_ C'!B37</f>
        <v>KADALA Martin</v>
      </c>
      <c r="E56" t="str">
        <f>'Prez_ C'!C37</f>
        <v>Přerov</v>
      </c>
      <c r="F56" s="1">
        <f>'Prez_ C'!D37</f>
        <v>2001</v>
      </c>
      <c r="G56" s="7">
        <v>0.026400462962962962</v>
      </c>
      <c r="H56" s="8" t="s">
        <v>9</v>
      </c>
      <c r="I56" s="9">
        <f t="shared" si="2"/>
        <v>0.01142361111111111</v>
      </c>
      <c r="J56" s="10">
        <f t="shared" si="3"/>
        <v>12.310390179745726</v>
      </c>
    </row>
    <row r="57" spans="2:10" ht="12.75">
      <c r="B57" s="6" t="s">
        <v>65</v>
      </c>
      <c r="C57" s="1">
        <f>'Prez_ C'!A22</f>
        <v>42</v>
      </c>
      <c r="D57" t="str">
        <f>'Prez_ C'!B22</f>
        <v>UHLÍŘ Vojtěch</v>
      </c>
      <c r="E57" t="str">
        <f>'Prez_ C'!C22</f>
        <v>Přerov</v>
      </c>
      <c r="F57" s="1">
        <f>'Prez_ C'!D22</f>
        <v>2001</v>
      </c>
      <c r="G57" s="7">
        <v>0.02642361111111111</v>
      </c>
      <c r="H57" s="8" t="s">
        <v>9</v>
      </c>
      <c r="I57" s="9">
        <f t="shared" si="2"/>
        <v>0.011446759259259257</v>
      </c>
      <c r="J57" s="10">
        <f t="shared" si="3"/>
        <v>12.299605781865965</v>
      </c>
    </row>
    <row r="58" spans="2:10" ht="12.75">
      <c r="B58" s="6" t="s">
        <v>66</v>
      </c>
      <c r="C58" s="1">
        <f>'Prez_ C'!A11</f>
        <v>391</v>
      </c>
      <c r="D58" t="str">
        <f>'Prez_ C'!B11</f>
        <v>KADLEC Dominik</v>
      </c>
      <c r="E58" t="str">
        <f>'Prez_ C'!C11</f>
        <v>Přerov</v>
      </c>
      <c r="F58" s="1">
        <f>'Prez_ C'!D11</f>
        <v>2001</v>
      </c>
      <c r="G58" s="7">
        <v>0.02694444444444444</v>
      </c>
      <c r="H58" s="8" t="s">
        <v>9</v>
      </c>
      <c r="I58" s="9">
        <f t="shared" si="2"/>
        <v>0.011967592592592589</v>
      </c>
      <c r="J58" s="10">
        <f t="shared" si="3"/>
        <v>12.061855670103094</v>
      </c>
    </row>
    <row r="59" spans="2:10" ht="12.75">
      <c r="B59" s="6" t="s">
        <v>67</v>
      </c>
      <c r="C59" s="1">
        <f>'Prez_ C'!A21</f>
        <v>41</v>
      </c>
      <c r="D59" t="str">
        <f>'Prez_ C'!B21</f>
        <v>HUDEČEK Ondřej</v>
      </c>
      <c r="E59" t="str">
        <f>'Prez_ C'!C21</f>
        <v>Přerov</v>
      </c>
      <c r="F59" s="1">
        <f>'Prez_ C'!D21</f>
        <v>2000</v>
      </c>
      <c r="G59" s="7" t="s">
        <v>68</v>
      </c>
      <c r="H59" s="8"/>
      <c r="I59" s="9"/>
      <c r="J59" s="10"/>
    </row>
    <row r="60" spans="2:10" ht="12.75">
      <c r="B60" s="6" t="s">
        <v>69</v>
      </c>
      <c r="C60" s="1">
        <f>'Prez_ C'!A4</f>
        <v>357</v>
      </c>
      <c r="D60" t="str">
        <f>'Prez_ C'!B4</f>
        <v>DOLEJŠÍ Adam</v>
      </c>
      <c r="E60" t="str">
        <f>'Prez_ C'!C4</f>
        <v>Vysoké Mýto</v>
      </c>
      <c r="F60" s="1">
        <f>'Prez_ C'!D4</f>
        <v>2000</v>
      </c>
      <c r="G60" s="7" t="s">
        <v>68</v>
      </c>
      <c r="H60" s="8"/>
      <c r="I60" s="9"/>
      <c r="J60" s="10"/>
    </row>
    <row r="61" spans="2:10" ht="12.75">
      <c r="B61" s="6"/>
      <c r="C61" s="1"/>
      <c r="F61" s="1"/>
      <c r="G61" s="7"/>
      <c r="H61" s="8"/>
      <c r="I61" s="9"/>
      <c r="J61" s="10"/>
    </row>
    <row r="62" spans="2:10" ht="12.75">
      <c r="B62" s="6"/>
      <c r="C62" s="1"/>
      <c r="F62" s="1"/>
      <c r="G62" s="7"/>
      <c r="H62" s="8"/>
      <c r="I62" s="9"/>
      <c r="J62" s="10"/>
    </row>
    <row r="63" spans="2:10" ht="12.75">
      <c r="B63" s="6"/>
      <c r="C63" s="1"/>
      <c r="F63" s="1"/>
      <c r="G63" s="7"/>
      <c r="H63" s="8"/>
      <c r="I63" s="9"/>
      <c r="J63" s="10"/>
    </row>
    <row r="64" spans="2:10" ht="12.75">
      <c r="B64" s="6"/>
      <c r="C64" s="1"/>
      <c r="F64" s="1"/>
      <c r="G64" s="7"/>
      <c r="H64" s="8"/>
      <c r="I64" s="9"/>
      <c r="J64" s="10"/>
    </row>
    <row r="65" spans="2:10" ht="12.75">
      <c r="B65" s="6"/>
      <c r="C65" s="1"/>
      <c r="F65" s="1"/>
      <c r="G65" s="7"/>
      <c r="H65" s="8"/>
      <c r="I65" s="9"/>
      <c r="J65" s="10"/>
    </row>
    <row r="66" spans="2:10" ht="12.75">
      <c r="B66" s="6"/>
      <c r="C66" s="1"/>
      <c r="F66" s="1"/>
      <c r="G66" s="7"/>
      <c r="H66" s="8"/>
      <c r="I66" s="9"/>
      <c r="J66" s="10"/>
    </row>
    <row r="67" spans="2:10" ht="12.75">
      <c r="B67" s="6"/>
      <c r="C67" s="1"/>
      <c r="F67" s="1"/>
      <c r="G67" s="7"/>
      <c r="H67" s="8"/>
      <c r="I67" s="9"/>
      <c r="J67" s="10"/>
    </row>
    <row r="68" spans="2:10" ht="12.75">
      <c r="B68" s="6"/>
      <c r="C68" s="1"/>
      <c r="F68" s="1"/>
      <c r="G68" s="7"/>
      <c r="H68" s="8"/>
      <c r="I68" s="9"/>
      <c r="J68" s="10"/>
    </row>
    <row r="69" spans="2:10" ht="12.75">
      <c r="B69" s="6"/>
      <c r="C69" s="1"/>
      <c r="F69" s="1"/>
      <c r="G69" s="7"/>
      <c r="H69" s="8"/>
      <c r="I69" s="9"/>
      <c r="J69" s="10"/>
    </row>
    <row r="70" spans="2:10" ht="12.75">
      <c r="B70" s="6"/>
      <c r="C70" s="1"/>
      <c r="F70" s="1"/>
      <c r="G70" s="7"/>
      <c r="H70" s="8"/>
      <c r="I70" s="9"/>
      <c r="J70" s="10"/>
    </row>
    <row r="71" spans="2:10" ht="12.75">
      <c r="B71" s="6"/>
      <c r="C71" s="1"/>
      <c r="F71" s="1"/>
      <c r="G71" s="7"/>
      <c r="H71" s="8"/>
      <c r="I71" s="9"/>
      <c r="J71" s="10"/>
    </row>
    <row r="72" spans="2:10" ht="12.75">
      <c r="B72" s="6"/>
      <c r="C72" s="1"/>
      <c r="F72" s="1"/>
      <c r="G72" s="7"/>
      <c r="H72" s="8"/>
      <c r="I72" s="9"/>
      <c r="J72" s="10"/>
    </row>
    <row r="73" spans="2:10" ht="12.75">
      <c r="B73" s="6"/>
      <c r="C73" s="1"/>
      <c r="F73" s="1"/>
      <c r="G73" s="7"/>
      <c r="H73" s="8"/>
      <c r="I73" s="9"/>
      <c r="J73" s="10"/>
    </row>
    <row r="74" spans="2:10" ht="12.75">
      <c r="B74" s="6"/>
      <c r="C74" s="1"/>
      <c r="F74" s="1"/>
      <c r="G74" s="7"/>
      <c r="H74" s="8"/>
      <c r="I74" s="9"/>
      <c r="J74" s="10"/>
    </row>
    <row r="75" spans="2:10" ht="12.75">
      <c r="B75" s="6"/>
      <c r="C75" s="1"/>
      <c r="F75" s="1"/>
      <c r="G75" s="7"/>
      <c r="H75" s="8"/>
      <c r="I75" s="9"/>
      <c r="J75" s="10"/>
    </row>
    <row r="76" spans="2:10" ht="12.75">
      <c r="B76" s="6"/>
      <c r="C76" s="1"/>
      <c r="F76" s="1"/>
      <c r="G76" s="7"/>
      <c r="H76" s="8"/>
      <c r="I76" s="9"/>
      <c r="J76" s="10"/>
    </row>
    <row r="77" spans="2:10" ht="12.75">
      <c r="B77" s="6"/>
      <c r="C77" s="1"/>
      <c r="F77" s="1"/>
      <c r="G77" s="7"/>
      <c r="H77" s="8"/>
      <c r="I77" s="9"/>
      <c r="J77" s="10"/>
    </row>
    <row r="78" spans="2:10" ht="12.75">
      <c r="B78" s="6"/>
      <c r="C78" s="1"/>
      <c r="F78" s="1"/>
      <c r="G78" s="7"/>
      <c r="H78" s="8"/>
      <c r="I78" s="9"/>
      <c r="J78" s="10"/>
    </row>
    <row r="79" spans="2:10" ht="12.75">
      <c r="B79" s="6"/>
      <c r="C79" s="1"/>
      <c r="F79" s="1"/>
      <c r="G79" s="7"/>
      <c r="H79" s="8"/>
      <c r="I79" s="9"/>
      <c r="J79" s="10"/>
    </row>
    <row r="80" spans="2:10" ht="12.75">
      <c r="B80" s="6"/>
      <c r="C80" s="1"/>
      <c r="F80" s="1"/>
      <c r="G80" s="7"/>
      <c r="H80" s="8"/>
      <c r="I80" s="9"/>
      <c r="J80" s="10"/>
    </row>
    <row r="81" spans="2:10" ht="12.75">
      <c r="B81" s="6"/>
      <c r="C81" s="1"/>
      <c r="F81" s="1"/>
      <c r="G81" s="7"/>
      <c r="H81" s="8"/>
      <c r="I81" s="9"/>
      <c r="J81" s="10"/>
    </row>
    <row r="82" spans="2:10" ht="12.75">
      <c r="B82" s="6"/>
      <c r="C82" s="1"/>
      <c r="F82" s="1"/>
      <c r="G82" s="7"/>
      <c r="H82" s="8"/>
      <c r="I82" s="9"/>
      <c r="J82" s="10"/>
    </row>
    <row r="83" spans="2:10" ht="12.75">
      <c r="B83" s="6"/>
      <c r="C83" s="1"/>
      <c r="F83" s="1"/>
      <c r="G83" s="7"/>
      <c r="H83" s="8"/>
      <c r="I83" s="9"/>
      <c r="J83" s="10"/>
    </row>
    <row r="84" spans="2:10" ht="12.75">
      <c r="B84" s="6"/>
      <c r="C84" s="1"/>
      <c r="F84" s="1"/>
      <c r="G84" s="7"/>
      <c r="H84" s="8"/>
      <c r="I84" s="9"/>
      <c r="J84" s="10"/>
    </row>
    <row r="85" spans="2:10" ht="12.75">
      <c r="B85" s="6"/>
      <c r="C85" s="1"/>
      <c r="F85" s="1"/>
      <c r="G85" s="7"/>
      <c r="H85" s="8"/>
      <c r="I85" s="9"/>
      <c r="J85" s="10"/>
    </row>
    <row r="86" spans="2:10" ht="12.75">
      <c r="B86" s="6"/>
      <c r="C86" s="1"/>
      <c r="F86" s="1"/>
      <c r="G86" s="7"/>
      <c r="H86" s="8"/>
      <c r="I86" s="9"/>
      <c r="J86" s="10"/>
    </row>
    <row r="87" spans="2:10" ht="12.75">
      <c r="B87" s="6"/>
      <c r="C87" s="1"/>
      <c r="F87" s="1"/>
      <c r="G87" s="7"/>
      <c r="H87" s="8"/>
      <c r="I87" s="9"/>
      <c r="J87" s="10"/>
    </row>
    <row r="88" spans="2:10" ht="12.75">
      <c r="B88" s="6"/>
      <c r="C88" s="1"/>
      <c r="F88" s="1"/>
      <c r="G88" s="7"/>
      <c r="H88" s="8"/>
      <c r="I88" s="9"/>
      <c r="J88" s="10"/>
    </row>
    <row r="89" spans="2:10" ht="12.75">
      <c r="B89" s="6"/>
      <c r="C89" s="1"/>
      <c r="F89" s="1"/>
      <c r="G89" s="7"/>
      <c r="H89" s="8"/>
      <c r="I89" s="9"/>
      <c r="J89" s="10"/>
    </row>
    <row r="90" spans="2:10" ht="12.75">
      <c r="B90" s="6"/>
      <c r="C90" s="1"/>
      <c r="F90" s="1"/>
      <c r="G90" s="7"/>
      <c r="H90" s="8"/>
      <c r="I90" s="9"/>
      <c r="J90" s="10"/>
    </row>
  </sheetData>
  <sheetProtection/>
  <mergeCells count="4">
    <mergeCell ref="A2:J2"/>
    <mergeCell ref="A4:G4"/>
    <mergeCell ref="I4:J4"/>
    <mergeCell ref="H6:I6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K90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1.00390625" style="0" customWidth="1"/>
    <col min="2" max="2" width="4.375" style="0" customWidth="1"/>
    <col min="3" max="3" width="6.75390625" style="0" customWidth="1"/>
    <col min="4" max="5" width="20.00390625" style="0" customWidth="1"/>
    <col min="6" max="6" width="10.125" style="0" customWidth="1"/>
    <col min="7" max="7" width="10.875" style="0" customWidth="1"/>
    <col min="8" max="8" width="3.375" style="0" customWidth="1"/>
    <col min="10" max="10" width="11.125" style="0" customWidth="1"/>
    <col min="11" max="11" width="11.375" style="0" customWidth="1"/>
  </cols>
  <sheetData>
    <row r="1" ht="9" customHeight="1"/>
    <row r="2" spans="1:10" ht="33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9" t="str">
        <f>'Prez_ D'!A1:K1</f>
        <v>Kategorie D - kluci narození 2002-2003 - 7,8km, start 13:30</v>
      </c>
      <c r="B4" s="39"/>
      <c r="C4" s="39"/>
      <c r="D4" s="39"/>
      <c r="E4" s="39"/>
      <c r="F4" s="39"/>
      <c r="G4" s="39"/>
      <c r="H4" s="2"/>
      <c r="I4" s="40">
        <v>40307</v>
      </c>
      <c r="J4" s="40"/>
    </row>
    <row r="6" spans="2:10" ht="12.75"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5" t="s">
        <v>5</v>
      </c>
      <c r="H6" s="41" t="s">
        <v>6</v>
      </c>
      <c r="I6" s="41"/>
      <c r="J6" s="5" t="s">
        <v>7</v>
      </c>
    </row>
    <row r="7" spans="2:10" ht="12.75">
      <c r="B7" s="6" t="s">
        <v>8</v>
      </c>
      <c r="C7" s="1">
        <f>'Prez_ D'!A13</f>
        <v>15</v>
      </c>
      <c r="D7" t="str">
        <f>'Prez_ D'!B13</f>
        <v>HURÁČ Vojtěch</v>
      </c>
      <c r="E7" t="str">
        <f>'Prez_ D'!C13</f>
        <v>Orlová</v>
      </c>
      <c r="F7" s="1">
        <f>'Prez_ D'!D13</f>
        <v>2002</v>
      </c>
      <c r="G7" s="7">
        <v>0.01579861111111111</v>
      </c>
      <c r="H7" s="8" t="s">
        <v>9</v>
      </c>
      <c r="I7" s="9">
        <f aca="true" t="shared" si="0" ref="I7:I38">G7-konst</f>
        <v>0</v>
      </c>
      <c r="J7" s="10">
        <f aca="true" t="shared" si="1" ref="J7:J38">7.8/((MINUTE(G7)*60+SECOND(G7))/3600)</f>
        <v>20.571428571428573</v>
      </c>
    </row>
    <row r="8" spans="2:10" ht="12.75">
      <c r="B8" s="6" t="s">
        <v>10</v>
      </c>
      <c r="C8" s="1">
        <f>'Prez_ D'!A5</f>
        <v>345</v>
      </c>
      <c r="D8" t="str">
        <f>'Prez_ D'!B5</f>
        <v>ŽVAK Daniel</v>
      </c>
      <c r="E8" t="str">
        <f>'Prez_ D'!C5</f>
        <v>Val.Meziříčí</v>
      </c>
      <c r="F8" s="1">
        <f>'Prez_ D'!D5</f>
        <v>2002</v>
      </c>
      <c r="G8" s="7">
        <v>0.01810185185185185</v>
      </c>
      <c r="H8" s="8" t="s">
        <v>9</v>
      </c>
      <c r="I8" s="9">
        <f t="shared" si="0"/>
        <v>0.002303240740740741</v>
      </c>
      <c r="J8" s="10">
        <f t="shared" si="1"/>
        <v>17.953964194373402</v>
      </c>
    </row>
    <row r="9" spans="2:11" ht="12.75">
      <c r="B9" s="6" t="s">
        <v>11</v>
      </c>
      <c r="C9" s="1">
        <f>'Prez_ D'!A14</f>
        <v>19</v>
      </c>
      <c r="D9" t="str">
        <f>'Prez_ D'!B14</f>
        <v>GRYGAR Petr</v>
      </c>
      <c r="E9" t="str">
        <f>'Prez_ D'!C14</f>
        <v>Valašské Meziříčí</v>
      </c>
      <c r="F9" s="1">
        <f>'Prez_ D'!D14</f>
        <v>2003</v>
      </c>
      <c r="G9" s="7">
        <v>0.019363425925925926</v>
      </c>
      <c r="H9" s="8" t="s">
        <v>9</v>
      </c>
      <c r="I9" s="9">
        <f t="shared" si="0"/>
        <v>0.003564814814814816</v>
      </c>
      <c r="J9" s="10">
        <f t="shared" si="1"/>
        <v>16.784219964136284</v>
      </c>
      <c r="K9" t="s">
        <v>12</v>
      </c>
    </row>
    <row r="10" spans="2:10" ht="12.75">
      <c r="B10" s="43" t="s">
        <v>13</v>
      </c>
      <c r="C10" s="44">
        <f>'Prez_ D'!H5</f>
        <v>148</v>
      </c>
      <c r="D10" s="45" t="str">
        <f>'Prez_ D'!I5</f>
        <v>ČERNOCH Jaroslav</v>
      </c>
      <c r="E10" s="45" t="str">
        <f>'Prez_ D'!J5</f>
        <v>Zlín</v>
      </c>
      <c r="F10" s="44">
        <f>'Prez_ D'!K5</f>
        <v>2002</v>
      </c>
      <c r="G10" s="46">
        <v>0.019537037037037037</v>
      </c>
      <c r="H10" s="47" t="s">
        <v>9</v>
      </c>
      <c r="I10" s="48">
        <f t="shared" si="0"/>
        <v>0.0037384259259259263</v>
      </c>
      <c r="J10" s="49">
        <f t="shared" si="1"/>
        <v>16.635071090047393</v>
      </c>
    </row>
    <row r="11" spans="2:10" ht="12.75">
      <c r="B11" s="6" t="s">
        <v>14</v>
      </c>
      <c r="C11" s="1">
        <f>'Prez_ D'!A15</f>
        <v>22</v>
      </c>
      <c r="D11" t="str">
        <f>'Prez_ D'!B15</f>
        <v>JURAJDA Adam</v>
      </c>
      <c r="E11" t="str">
        <f>'Prez_ D'!C15</f>
        <v>Rožnov pod Radhoštěm</v>
      </c>
      <c r="F11" s="1">
        <f>'Prez_ D'!D15</f>
        <v>2003</v>
      </c>
      <c r="G11" s="7">
        <v>0.019872685185185184</v>
      </c>
      <c r="H11" s="8" t="s">
        <v>9</v>
      </c>
      <c r="I11" s="9">
        <f t="shared" si="0"/>
        <v>0.004074074074074074</v>
      </c>
      <c r="J11" s="10">
        <f t="shared" si="1"/>
        <v>16.354105998835177</v>
      </c>
    </row>
    <row r="12" spans="2:10" ht="12.75">
      <c r="B12" s="6" t="s">
        <v>15</v>
      </c>
      <c r="C12" s="1">
        <f>'Prez_ D'!H9</f>
        <v>160</v>
      </c>
      <c r="D12" t="str">
        <f>'Prez_ D'!I9</f>
        <v>KOLOMAZNÍK Jonáš</v>
      </c>
      <c r="E12" t="str">
        <f>'Prez_ D'!J9</f>
        <v>Přerov</v>
      </c>
      <c r="F12" s="1">
        <f>'Prez_ D'!K9</f>
        <v>2003</v>
      </c>
      <c r="G12" s="7">
        <v>0.02090277777777778</v>
      </c>
      <c r="H12" s="8" t="s">
        <v>9</v>
      </c>
      <c r="I12" s="9">
        <f t="shared" si="0"/>
        <v>0.00510416666666667</v>
      </c>
      <c r="J12" s="10">
        <f t="shared" si="1"/>
        <v>15.548172757475081</v>
      </c>
    </row>
    <row r="13" spans="2:10" ht="12.75">
      <c r="B13" s="6" t="s">
        <v>16</v>
      </c>
      <c r="C13" s="1">
        <f>'Prez_ D'!A10</f>
        <v>383</v>
      </c>
      <c r="D13" t="str">
        <f>'Prez_ D'!B10</f>
        <v>HÁBA Kryštof</v>
      </c>
      <c r="E13" t="str">
        <f>'Prez_ D'!C10</f>
        <v>Přerov</v>
      </c>
      <c r="F13" s="1">
        <f>'Prez_ D'!D10</f>
        <v>2002</v>
      </c>
      <c r="G13" s="7">
        <v>0.0221875</v>
      </c>
      <c r="H13" s="8" t="s">
        <v>9</v>
      </c>
      <c r="I13" s="9">
        <f t="shared" si="0"/>
        <v>0.006388888888888888</v>
      </c>
      <c r="J13" s="10">
        <f t="shared" si="1"/>
        <v>14.647887323943662</v>
      </c>
    </row>
    <row r="14" spans="2:10" ht="12.75">
      <c r="B14" s="6" t="s">
        <v>17</v>
      </c>
      <c r="C14" s="1">
        <f>'Prez_ D'!A12</f>
        <v>13</v>
      </c>
      <c r="D14" t="str">
        <f>'Prez_ D'!B12</f>
        <v>JADLOVSKÝ Martin</v>
      </c>
      <c r="E14" t="str">
        <f>'Prez_ D'!C12</f>
        <v>Osek nad Bečvou</v>
      </c>
      <c r="F14" s="1">
        <f>'Prez_ D'!D12</f>
        <v>2002</v>
      </c>
      <c r="G14" s="7">
        <v>0.022824074074074076</v>
      </c>
      <c r="H14" s="8" t="s">
        <v>9</v>
      </c>
      <c r="I14" s="9">
        <f t="shared" si="0"/>
        <v>0.007025462962962966</v>
      </c>
      <c r="J14" s="10">
        <f t="shared" si="1"/>
        <v>14.239350912778903</v>
      </c>
    </row>
    <row r="15" spans="2:10" ht="12.75">
      <c r="B15" s="6" t="s">
        <v>18</v>
      </c>
      <c r="C15" s="1">
        <f>'Prez_ D'!A23</f>
        <v>137</v>
      </c>
      <c r="D15" t="str">
        <f>'Prez_ D'!B23</f>
        <v>ZEMAN Pavel</v>
      </c>
      <c r="E15" t="str">
        <f>'Prez_ D'!C23</f>
        <v>Přerov</v>
      </c>
      <c r="F15" s="1">
        <f>'Prez_ D'!D23</f>
        <v>2002</v>
      </c>
      <c r="G15" s="7">
        <v>0.02290509259259259</v>
      </c>
      <c r="H15" s="8" t="s">
        <v>9</v>
      </c>
      <c r="I15" s="9">
        <f t="shared" si="0"/>
        <v>0.007106481481481481</v>
      </c>
      <c r="J15" s="10">
        <f t="shared" si="1"/>
        <v>14.18898433552299</v>
      </c>
    </row>
    <row r="16" spans="2:10" ht="12.75">
      <c r="B16" s="6" t="s">
        <v>19</v>
      </c>
      <c r="C16" s="1">
        <f>'Prez_ D'!A17</f>
        <v>71</v>
      </c>
      <c r="D16" t="str">
        <f>'Prez_ D'!B17</f>
        <v>PLHAL Dominik</v>
      </c>
      <c r="E16" t="str">
        <f>'Prez_ D'!C17</f>
        <v>Přerov</v>
      </c>
      <c r="F16" s="1">
        <f>'Prez_ D'!D17</f>
        <v>2002</v>
      </c>
      <c r="G16" s="7">
        <v>0.023252314814814812</v>
      </c>
      <c r="H16" s="8" t="s">
        <v>9</v>
      </c>
      <c r="I16" s="9">
        <f t="shared" si="0"/>
        <v>0.007453703703703702</v>
      </c>
      <c r="J16" s="10">
        <f t="shared" si="1"/>
        <v>13.977103036336485</v>
      </c>
    </row>
    <row r="17" spans="2:10" ht="12.75">
      <c r="B17" s="6" t="s">
        <v>20</v>
      </c>
      <c r="C17" s="1">
        <f>'Prez_ D'!H7</f>
        <v>155</v>
      </c>
      <c r="D17" t="str">
        <f>'Prez_ D'!I7</f>
        <v>MACHÁČEK Jan</v>
      </c>
      <c r="E17" t="str">
        <f>'Prez_ D'!J7</f>
        <v>Přerov - Předmostí</v>
      </c>
      <c r="F17" s="1">
        <f>'Prez_ D'!K7</f>
        <v>2002</v>
      </c>
      <c r="G17" s="7">
        <v>0.023564814814814813</v>
      </c>
      <c r="H17" s="8" t="s">
        <v>9</v>
      </c>
      <c r="I17" s="9">
        <f t="shared" si="0"/>
        <v>0.007766203703703702</v>
      </c>
      <c r="J17" s="10">
        <f t="shared" si="1"/>
        <v>13.791748526522593</v>
      </c>
    </row>
    <row r="18" spans="2:10" ht="12.75">
      <c r="B18" s="6" t="s">
        <v>21</v>
      </c>
      <c r="C18" s="1">
        <f>'Prez_ D'!A24</f>
        <v>143</v>
      </c>
      <c r="D18" t="str">
        <f>'Prez_ D'!B24</f>
        <v>SKŘEČEK David</v>
      </c>
      <c r="E18" t="str">
        <f>'Prez_ D'!C24</f>
        <v>Přerov</v>
      </c>
      <c r="F18" s="1">
        <f>'Prez_ D'!D24</f>
        <v>2002</v>
      </c>
      <c r="G18" s="7">
        <v>0.023576388888888893</v>
      </c>
      <c r="H18" s="8" t="s">
        <v>9</v>
      </c>
      <c r="I18" s="9">
        <f t="shared" si="0"/>
        <v>0.007777777777777783</v>
      </c>
      <c r="J18" s="10">
        <f t="shared" si="1"/>
        <v>13.78497790868925</v>
      </c>
    </row>
    <row r="19" spans="2:10" ht="12.75">
      <c r="B19" s="6" t="s">
        <v>22</v>
      </c>
      <c r="C19" s="1">
        <f>'Prez_ D'!A22</f>
        <v>106</v>
      </c>
      <c r="D19" t="str">
        <f>'Prez_ D'!B22</f>
        <v>PONÍŽIL Antonín</v>
      </c>
      <c r="E19" t="str">
        <f>'Prez_ D'!C22</f>
        <v>Zlín</v>
      </c>
      <c r="F19" s="1">
        <f>'Prez_ D'!D22</f>
        <v>2003</v>
      </c>
      <c r="G19" s="7">
        <v>0.023657407407407408</v>
      </c>
      <c r="H19" s="8" t="s">
        <v>9</v>
      </c>
      <c r="I19" s="9">
        <f t="shared" si="0"/>
        <v>0.007858796296296298</v>
      </c>
      <c r="J19" s="10">
        <f t="shared" si="1"/>
        <v>13.737769080234832</v>
      </c>
    </row>
    <row r="20" spans="2:10" ht="12.75">
      <c r="B20" s="6" t="s">
        <v>23</v>
      </c>
      <c r="C20" s="1">
        <f>'Prez_ D'!H13</f>
        <v>171</v>
      </c>
      <c r="D20" t="str">
        <f>'Prez_ D'!I13</f>
        <v>LUKAŠÁK Šimon</v>
      </c>
      <c r="E20" t="str">
        <f>'Prez_ D'!J13</f>
        <v>Bystrovany</v>
      </c>
      <c r="F20" s="1">
        <f>'Prez_ D'!K13</f>
        <v>2002</v>
      </c>
      <c r="G20" s="7">
        <v>0.023865740740740743</v>
      </c>
      <c r="H20" s="8" t="s">
        <v>9</v>
      </c>
      <c r="I20" s="9">
        <f t="shared" si="0"/>
        <v>0.008067129629629632</v>
      </c>
      <c r="J20" s="10">
        <f t="shared" si="1"/>
        <v>13.617846750727448</v>
      </c>
    </row>
    <row r="21" spans="2:10" ht="12.75">
      <c r="B21" s="6" t="s">
        <v>24</v>
      </c>
      <c r="C21" s="1">
        <f>'Prez_ D'!H4</f>
        <v>146</v>
      </c>
      <c r="D21" t="str">
        <f>'Prez_ D'!I4</f>
        <v>JAREMEJKO Tadeáš</v>
      </c>
      <c r="E21" t="str">
        <f>'Prez_ D'!J4</f>
        <v>Přerov</v>
      </c>
      <c r="F21" s="1">
        <f>'Prez_ D'!K4</f>
        <v>2002</v>
      </c>
      <c r="G21" s="7">
        <v>0.023923611111111114</v>
      </c>
      <c r="H21" s="8" t="s">
        <v>9</v>
      </c>
      <c r="I21" s="9">
        <f t="shared" si="0"/>
        <v>0.008125000000000004</v>
      </c>
      <c r="J21" s="10">
        <f t="shared" si="1"/>
        <v>13.584905660377357</v>
      </c>
    </row>
    <row r="22" spans="2:10" ht="12.75">
      <c r="B22" s="6" t="s">
        <v>25</v>
      </c>
      <c r="C22" s="1">
        <f>'Prez_ D'!H10</f>
        <v>164</v>
      </c>
      <c r="D22" t="str">
        <f>'Prez_ D'!I10</f>
        <v>SÝKORA Vojtěch</v>
      </c>
      <c r="E22" t="str">
        <f>'Prez_ D'!J10</f>
        <v>Přerov</v>
      </c>
      <c r="F22" s="1">
        <f>'Prez_ D'!K10</f>
        <v>2002</v>
      </c>
      <c r="G22" s="7">
        <v>0.024479166666666666</v>
      </c>
      <c r="H22" s="8" t="s">
        <v>9</v>
      </c>
      <c r="I22" s="9">
        <f t="shared" si="0"/>
        <v>0.008680555555555556</v>
      </c>
      <c r="J22" s="10">
        <f t="shared" si="1"/>
        <v>13.27659574468085</v>
      </c>
    </row>
    <row r="23" spans="2:10" ht="12.75">
      <c r="B23" s="6" t="s">
        <v>26</v>
      </c>
      <c r="C23" s="1">
        <f>'Prez_ D'!H14</f>
        <v>172</v>
      </c>
      <c r="D23" t="str">
        <f>'Prez_ D'!I14</f>
        <v>TŘÍSKA Šimon</v>
      </c>
      <c r="E23" t="str">
        <f>'Prez_ D'!J14</f>
        <v>Bystrovany</v>
      </c>
      <c r="F23" s="1">
        <f>'Prez_ D'!K14</f>
        <v>2002</v>
      </c>
      <c r="G23" s="7">
        <v>0.0246875</v>
      </c>
      <c r="H23" s="8" t="s">
        <v>9</v>
      </c>
      <c r="I23" s="9">
        <f t="shared" si="0"/>
        <v>0.00888888888888889</v>
      </c>
      <c r="J23" s="10">
        <f t="shared" si="1"/>
        <v>13.164556962025316</v>
      </c>
    </row>
    <row r="24" spans="2:10" ht="12.75">
      <c r="B24" s="6" t="s">
        <v>27</v>
      </c>
      <c r="C24" s="1">
        <f>'Prez_ D'!A19</f>
        <v>81</v>
      </c>
      <c r="D24" t="str">
        <f>'Prez_ D'!B19</f>
        <v>VANIŠ Daniel</v>
      </c>
      <c r="E24" t="str">
        <f>'Prez_ D'!C19</f>
        <v>Praha 10</v>
      </c>
      <c r="F24" s="1">
        <f>'Prez_ D'!D19</f>
        <v>2002</v>
      </c>
      <c r="G24" s="7">
        <v>0.024918981481481483</v>
      </c>
      <c r="H24" s="8" t="s">
        <v>9</v>
      </c>
      <c r="I24" s="9">
        <f t="shared" si="0"/>
        <v>0.009120370370370372</v>
      </c>
      <c r="J24" s="10">
        <f t="shared" si="1"/>
        <v>13.042266604737575</v>
      </c>
    </row>
    <row r="25" spans="2:10" ht="12.75">
      <c r="B25" s="6" t="s">
        <v>28</v>
      </c>
      <c r="C25" s="1">
        <f>'Prez_ D'!A11</f>
        <v>8</v>
      </c>
      <c r="D25" t="str">
        <f>'Prez_ D'!B11</f>
        <v>POMIKLO Daniel</v>
      </c>
      <c r="E25" t="str">
        <f>'Prez_ D'!C11</f>
        <v>Ostrava</v>
      </c>
      <c r="F25" s="1">
        <f>'Prez_ D'!D11</f>
        <v>2003</v>
      </c>
      <c r="G25" s="7">
        <v>0.02496527777777778</v>
      </c>
      <c r="H25" s="8" t="s">
        <v>9</v>
      </c>
      <c r="I25" s="9">
        <f t="shared" si="0"/>
        <v>0.00916666666666667</v>
      </c>
      <c r="J25" s="10">
        <f t="shared" si="1"/>
        <v>13.018080667593882</v>
      </c>
    </row>
    <row r="26" spans="2:10" ht="12.75">
      <c r="B26" s="6" t="s">
        <v>29</v>
      </c>
      <c r="C26" s="1">
        <f>'Prez_ D'!A16</f>
        <v>31</v>
      </c>
      <c r="D26" t="str">
        <f>'Prez_ D'!B16</f>
        <v>ANDĚL Jiří</v>
      </c>
      <c r="E26" t="str">
        <f>'Prez_ D'!C16</f>
        <v>Vsetín</v>
      </c>
      <c r="F26" s="1">
        <f>'Prez_ D'!D16</f>
        <v>2003</v>
      </c>
      <c r="G26" s="7">
        <v>0.025752314814814815</v>
      </c>
      <c r="H26" s="8" t="s">
        <v>9</v>
      </c>
      <c r="I26" s="9">
        <f t="shared" si="0"/>
        <v>0.009953703703703704</v>
      </c>
      <c r="J26" s="10">
        <f t="shared" si="1"/>
        <v>12.620224719101122</v>
      </c>
    </row>
    <row r="27" spans="2:10" ht="12.75">
      <c r="B27" s="6" t="s">
        <v>30</v>
      </c>
      <c r="C27" s="1">
        <f>'Prez_ D'!A20</f>
        <v>83</v>
      </c>
      <c r="D27" t="str">
        <f>'Prez_ D'!B20</f>
        <v>MAŤA Jakub</v>
      </c>
      <c r="E27" t="str">
        <f>'Prez_ D'!C20</f>
        <v>Bystřice pod Hostýnem</v>
      </c>
      <c r="F27" s="1">
        <f>'Prez_ D'!D20</f>
        <v>2002</v>
      </c>
      <c r="G27" s="7">
        <v>0.02619212962962963</v>
      </c>
      <c r="H27" s="8" t="s">
        <v>9</v>
      </c>
      <c r="I27" s="9">
        <f t="shared" si="0"/>
        <v>0.01039351851851852</v>
      </c>
      <c r="J27" s="10">
        <f t="shared" si="1"/>
        <v>12.40830755634114</v>
      </c>
    </row>
    <row r="28" spans="2:10" ht="12.75">
      <c r="B28" s="6" t="s">
        <v>31</v>
      </c>
      <c r="C28" s="1">
        <f>'Prez_ D'!A8</f>
        <v>381</v>
      </c>
      <c r="D28" t="str">
        <f>'Prez_ D'!B8</f>
        <v>ŠTĚPÁNEK Dan</v>
      </c>
      <c r="E28" t="str">
        <f>'Prez_ D'!C8</f>
        <v>Lipník</v>
      </c>
      <c r="F28" s="1">
        <f>'Prez_ D'!D8</f>
        <v>2003</v>
      </c>
      <c r="G28" s="7">
        <v>0.026226851851851852</v>
      </c>
      <c r="H28" s="8" t="s">
        <v>9</v>
      </c>
      <c r="I28" s="9">
        <f t="shared" si="0"/>
        <v>0.010428240740740741</v>
      </c>
      <c r="J28" s="10">
        <f t="shared" si="1"/>
        <v>12.391879964695498</v>
      </c>
    </row>
    <row r="29" spans="2:10" ht="12.75">
      <c r="B29" s="6" t="s">
        <v>32</v>
      </c>
      <c r="C29" s="1">
        <f>'Prez_ D'!H12</f>
        <v>169</v>
      </c>
      <c r="D29" t="str">
        <f>'Prez_ D'!I12</f>
        <v>LINDA Marek</v>
      </c>
      <c r="E29" t="str">
        <f>'Prez_ D'!J12</f>
        <v>Holešov</v>
      </c>
      <c r="F29" s="1">
        <f>'Prez_ D'!K12</f>
        <v>2003</v>
      </c>
      <c r="G29" s="7">
        <v>0.02625</v>
      </c>
      <c r="H29" s="8" t="s">
        <v>9</v>
      </c>
      <c r="I29" s="9">
        <f t="shared" si="0"/>
        <v>0.010451388888888889</v>
      </c>
      <c r="J29" s="10">
        <f t="shared" si="1"/>
        <v>12.380952380952381</v>
      </c>
    </row>
    <row r="30" spans="2:10" ht="12.75">
      <c r="B30" s="6" t="s">
        <v>36</v>
      </c>
      <c r="C30" s="1">
        <f>'Prez_ D'!A18</f>
        <v>76</v>
      </c>
      <c r="D30" t="str">
        <f>'Prez_ D'!B18</f>
        <v>MÁNEK Vojtěch</v>
      </c>
      <c r="E30" t="str">
        <f>'Prez_ D'!C18</f>
        <v>Přerov</v>
      </c>
      <c r="F30" s="1">
        <f>'Prez_ D'!D18</f>
        <v>2003</v>
      </c>
      <c r="G30" s="7">
        <v>0.02695601851851852</v>
      </c>
      <c r="H30" s="8" t="s">
        <v>9</v>
      </c>
      <c r="I30" s="9">
        <f t="shared" si="0"/>
        <v>0.011157407407407411</v>
      </c>
      <c r="J30" s="10">
        <f t="shared" si="1"/>
        <v>12.056676685272649</v>
      </c>
    </row>
    <row r="31" spans="2:10" ht="12.75">
      <c r="B31" s="6" t="s">
        <v>39</v>
      </c>
      <c r="C31" s="1">
        <f>'Prez_ D'!H8</f>
        <v>158</v>
      </c>
      <c r="D31" t="str">
        <f>'Prez_ D'!I8</f>
        <v>BAŘINKA Adam</v>
      </c>
      <c r="E31" t="str">
        <f>'Prez_ D'!J8</f>
        <v>Přerov</v>
      </c>
      <c r="F31" s="1">
        <f>'Prez_ D'!K8</f>
        <v>2002</v>
      </c>
      <c r="G31" s="7">
        <v>0.02855324074074074</v>
      </c>
      <c r="H31" s="8" t="s">
        <v>9</v>
      </c>
      <c r="I31" s="9">
        <f t="shared" si="0"/>
        <v>0.01275462962962963</v>
      </c>
      <c r="J31" s="10">
        <f t="shared" si="1"/>
        <v>11.382245642480745</v>
      </c>
    </row>
    <row r="32" spans="2:10" ht="12.75">
      <c r="B32" s="6" t="s">
        <v>40</v>
      </c>
      <c r="C32" s="1">
        <f>'Prez_ D'!H6</f>
        <v>153</v>
      </c>
      <c r="D32" t="str">
        <f>'Prez_ D'!I6</f>
        <v>DAVID Španner</v>
      </c>
      <c r="E32" t="str">
        <f>'Prez_ D'!J6</f>
        <v>Olomouc</v>
      </c>
      <c r="F32" s="1">
        <f>'Prez_ D'!K6</f>
        <v>2003</v>
      </c>
      <c r="G32" s="7">
        <v>0.028587962962962964</v>
      </c>
      <c r="H32" s="8" t="s">
        <v>9</v>
      </c>
      <c r="I32" s="9">
        <f t="shared" si="0"/>
        <v>0.012789351851851854</v>
      </c>
      <c r="J32" s="10">
        <f t="shared" si="1"/>
        <v>11.368421052631579</v>
      </c>
    </row>
    <row r="33" spans="2:10" ht="12.75">
      <c r="B33" s="6" t="s">
        <v>41</v>
      </c>
      <c r="C33" s="1">
        <f>'Prez_ D'!A21</f>
        <v>103</v>
      </c>
      <c r="D33" t="str">
        <f>'Prez_ D'!B21</f>
        <v>GLADIŠ Jan</v>
      </c>
      <c r="E33" t="str">
        <f>'Prez_ D'!C21</f>
        <v>Lipník nad Bečvou</v>
      </c>
      <c r="F33" s="1">
        <f>'Prez_ D'!D21</f>
        <v>2003</v>
      </c>
      <c r="G33" s="7">
        <v>0.030115740740740738</v>
      </c>
      <c r="H33" s="8" t="s">
        <v>9</v>
      </c>
      <c r="I33" s="9">
        <f t="shared" si="0"/>
        <v>0.014317129629629628</v>
      </c>
      <c r="J33" s="10">
        <f t="shared" si="1"/>
        <v>10.791698693312837</v>
      </c>
    </row>
    <row r="34" spans="2:10" ht="12.75">
      <c r="B34" s="6" t="s">
        <v>42</v>
      </c>
      <c r="C34" s="1">
        <f>'Prez_ D'!H15</f>
        <v>176</v>
      </c>
      <c r="D34" t="str">
        <f>'Prez_ D'!I15</f>
        <v>TVARÓG Adam</v>
      </c>
      <c r="E34" t="str">
        <f>'Prez_ D'!J15</f>
        <v>Přerov</v>
      </c>
      <c r="F34" s="1">
        <f>'Prez_ D'!K15</f>
        <v>2002</v>
      </c>
      <c r="G34" s="7">
        <v>0.030185185185185186</v>
      </c>
      <c r="H34" s="8" t="s">
        <v>9</v>
      </c>
      <c r="I34" s="9">
        <f t="shared" si="0"/>
        <v>0.014386574074074076</v>
      </c>
      <c r="J34" s="10">
        <f t="shared" si="1"/>
        <v>10.766871165644172</v>
      </c>
    </row>
    <row r="35" spans="2:10" ht="12.75">
      <c r="B35" s="6" t="s">
        <v>43</v>
      </c>
      <c r="C35" s="1">
        <f>'Prez_ D'!A9</f>
        <v>382</v>
      </c>
      <c r="D35" t="str">
        <f>'Prez_ D'!B9</f>
        <v>ŠTĚPÁNEK Jan</v>
      </c>
      <c r="E35" t="str">
        <f>'Prez_ D'!C9</f>
        <v>Lipník</v>
      </c>
      <c r="F35" s="1">
        <f>'Prez_ D'!D9</f>
        <v>2003</v>
      </c>
      <c r="G35" s="7">
        <v>0.03074074074074074</v>
      </c>
      <c r="H35" s="8" t="s">
        <v>9</v>
      </c>
      <c r="I35" s="9">
        <f t="shared" si="0"/>
        <v>0.014942129629629628</v>
      </c>
      <c r="J35" s="10">
        <f t="shared" si="1"/>
        <v>10.572289156626507</v>
      </c>
    </row>
    <row r="36" spans="2:10" ht="12.75">
      <c r="B36" s="6" t="s">
        <v>44</v>
      </c>
      <c r="C36" s="1">
        <f>'Prez_ D'!A7</f>
        <v>380</v>
      </c>
      <c r="D36" t="str">
        <f>'Prez_ D'!B7</f>
        <v>SUCHÁNEK Kryštof</v>
      </c>
      <c r="E36" t="str">
        <f>'Prez_ D'!C7</f>
        <v>Praha</v>
      </c>
      <c r="F36" s="1">
        <f>'Prez_ D'!D7</f>
        <v>2003</v>
      </c>
      <c r="G36" s="7">
        <v>0.0309375</v>
      </c>
      <c r="H36" s="8" t="s">
        <v>9</v>
      </c>
      <c r="I36" s="9">
        <f t="shared" si="0"/>
        <v>0.01513888888888889</v>
      </c>
      <c r="J36" s="10">
        <f t="shared" si="1"/>
        <v>10.505050505050503</v>
      </c>
    </row>
    <row r="37" spans="2:10" ht="12.75">
      <c r="B37" s="6" t="s">
        <v>45</v>
      </c>
      <c r="C37" s="1">
        <f>'Prez_ D'!H11</f>
        <v>166</v>
      </c>
      <c r="D37" t="str">
        <f>'Prez_ D'!I11</f>
        <v>HARAŠTA Jakub</v>
      </c>
      <c r="E37" t="str">
        <f>'Prez_ D'!J11</f>
        <v>Přerov - Předmostí</v>
      </c>
      <c r="F37" s="1">
        <f>'Prez_ D'!K11</f>
        <v>2003</v>
      </c>
      <c r="G37" s="7">
        <v>0.03145833333333333</v>
      </c>
      <c r="H37" s="8" t="s">
        <v>9</v>
      </c>
      <c r="I37" s="9">
        <f t="shared" si="0"/>
        <v>0.01565972222222222</v>
      </c>
      <c r="J37" s="10">
        <f t="shared" si="1"/>
        <v>10.331125827814569</v>
      </c>
    </row>
    <row r="38" spans="2:10" ht="12.75">
      <c r="B38" s="6" t="s">
        <v>46</v>
      </c>
      <c r="C38" s="1">
        <f>'Prez_ D'!A4</f>
        <v>341</v>
      </c>
      <c r="D38" t="str">
        <f>'Prez_ D'!B4</f>
        <v>VAŘEKA Ondřej</v>
      </c>
      <c r="E38" t="str">
        <f>'Prez_ D'!C4</f>
        <v>Olomouc</v>
      </c>
      <c r="F38" s="1">
        <f>'Prez_ D'!D4</f>
        <v>2003</v>
      </c>
      <c r="G38" s="7">
        <v>0.03273148148148148</v>
      </c>
      <c r="H38" s="8" t="s">
        <v>9</v>
      </c>
      <c r="I38" s="9">
        <f t="shared" si="0"/>
        <v>0.01693287037037037</v>
      </c>
      <c r="J38" s="10">
        <f t="shared" si="1"/>
        <v>9.92927864214993</v>
      </c>
    </row>
    <row r="39" spans="2:10" ht="12.75">
      <c r="B39" s="6" t="s">
        <v>47</v>
      </c>
      <c r="C39" s="1">
        <f>'Prez_ D'!A6</f>
        <v>352</v>
      </c>
      <c r="D39" t="str">
        <f>'Prez_ D'!B6</f>
        <v>SKALNÍK David</v>
      </c>
      <c r="E39" t="str">
        <f>'Prez_ D'!C6</f>
        <v>Přerov</v>
      </c>
      <c r="F39" s="1">
        <f>'Prez_ D'!D6</f>
        <v>2002</v>
      </c>
      <c r="G39" s="7" t="s">
        <v>68</v>
      </c>
      <c r="H39" s="8"/>
      <c r="I39" s="9"/>
      <c r="J39" s="10"/>
    </row>
    <row r="40" spans="2:10" ht="12.75">
      <c r="B40" s="6"/>
      <c r="C40" s="1"/>
      <c r="F40" s="1"/>
      <c r="G40" s="7"/>
      <c r="H40" s="8"/>
      <c r="I40" s="9"/>
      <c r="J40" s="10"/>
    </row>
    <row r="41" spans="2:10" ht="12.75">
      <c r="B41" s="6"/>
      <c r="C41" s="1"/>
      <c r="F41" s="1"/>
      <c r="G41" s="7"/>
      <c r="H41" s="8"/>
      <c r="I41" s="9"/>
      <c r="J41" s="10"/>
    </row>
    <row r="42" spans="2:10" ht="12.75">
      <c r="B42" s="6"/>
      <c r="C42" s="1"/>
      <c r="F42" s="1"/>
      <c r="G42" s="7"/>
      <c r="H42" s="8"/>
      <c r="I42" s="9"/>
      <c r="J42" s="10"/>
    </row>
    <row r="43" spans="2:10" ht="12.75">
      <c r="B43" s="6"/>
      <c r="C43" s="1"/>
      <c r="F43" s="1"/>
      <c r="G43" s="7"/>
      <c r="H43" s="8"/>
      <c r="I43" s="9"/>
      <c r="J43" s="10"/>
    </row>
    <row r="44" spans="2:10" ht="12.75">
      <c r="B44" s="6"/>
      <c r="C44" s="1"/>
      <c r="F44" s="1"/>
      <c r="G44" s="7"/>
      <c r="H44" s="8"/>
      <c r="I44" s="9"/>
      <c r="J44" s="10"/>
    </row>
    <row r="45" spans="2:10" ht="12.75">
      <c r="B45" s="6"/>
      <c r="C45" s="1"/>
      <c r="F45" s="1"/>
      <c r="G45" s="7"/>
      <c r="H45" s="8"/>
      <c r="I45" s="9"/>
      <c r="J45" s="10"/>
    </row>
    <row r="46" spans="2:10" ht="12.75">
      <c r="B46" s="6"/>
      <c r="C46" s="1"/>
      <c r="F46" s="1"/>
      <c r="G46" s="7"/>
      <c r="H46" s="8"/>
      <c r="I46" s="9"/>
      <c r="J46" s="10"/>
    </row>
    <row r="47" spans="2:10" ht="12.75">
      <c r="B47" s="6"/>
      <c r="C47" s="1"/>
      <c r="F47" s="1"/>
      <c r="G47" s="7"/>
      <c r="H47" s="8"/>
      <c r="I47" s="9"/>
      <c r="J47" s="10"/>
    </row>
    <row r="48" spans="2:10" ht="12.75">
      <c r="B48" s="6"/>
      <c r="C48" s="1"/>
      <c r="F48" s="1"/>
      <c r="G48" s="7"/>
      <c r="H48" s="8"/>
      <c r="I48" s="9"/>
      <c r="J48" s="10"/>
    </row>
    <row r="49" spans="2:10" ht="12.75">
      <c r="B49" s="6"/>
      <c r="C49" s="1"/>
      <c r="F49" s="1"/>
      <c r="G49" s="7"/>
      <c r="H49" s="8"/>
      <c r="I49" s="9"/>
      <c r="J49" s="10"/>
    </row>
    <row r="50" spans="2:10" ht="12.75">
      <c r="B50" s="6"/>
      <c r="C50" s="1"/>
      <c r="F50" s="1"/>
      <c r="G50" s="7"/>
      <c r="H50" s="8"/>
      <c r="I50" s="9"/>
      <c r="J50" s="10"/>
    </row>
    <row r="51" spans="2:10" ht="12.75">
      <c r="B51" s="6"/>
      <c r="C51" s="1"/>
      <c r="F51" s="1"/>
      <c r="G51" s="7"/>
      <c r="H51" s="8"/>
      <c r="I51" s="9"/>
      <c r="J51" s="10"/>
    </row>
    <row r="52" spans="2:10" ht="12.75">
      <c r="B52" s="6"/>
      <c r="C52" s="1"/>
      <c r="F52" s="1"/>
      <c r="G52" s="7"/>
      <c r="H52" s="8"/>
      <c r="I52" s="9"/>
      <c r="J52" s="10"/>
    </row>
    <row r="53" spans="2:10" ht="12.75">
      <c r="B53" s="6"/>
      <c r="C53" s="1"/>
      <c r="F53" s="1"/>
      <c r="G53" s="7"/>
      <c r="H53" s="8"/>
      <c r="I53" s="9"/>
      <c r="J53" s="10"/>
    </row>
    <row r="54" spans="2:10" ht="12.75">
      <c r="B54" s="6"/>
      <c r="C54" s="1"/>
      <c r="F54" s="1"/>
      <c r="G54" s="7"/>
      <c r="H54" s="8"/>
      <c r="I54" s="9"/>
      <c r="J54" s="10"/>
    </row>
    <row r="55" spans="2:10" ht="12.75">
      <c r="B55" s="6"/>
      <c r="C55" s="1"/>
      <c r="F55" s="1"/>
      <c r="G55" s="7"/>
      <c r="H55" s="8"/>
      <c r="I55" s="9"/>
      <c r="J55" s="10"/>
    </row>
    <row r="56" spans="2:10" ht="12.75">
      <c r="B56" s="6"/>
      <c r="C56" s="1"/>
      <c r="F56" s="1"/>
      <c r="G56" s="7"/>
      <c r="H56" s="8"/>
      <c r="I56" s="9"/>
      <c r="J56" s="10"/>
    </row>
    <row r="57" spans="2:10" ht="12.75">
      <c r="B57" s="6"/>
      <c r="C57" s="1"/>
      <c r="F57" s="1"/>
      <c r="G57" s="7"/>
      <c r="H57" s="8"/>
      <c r="I57" s="9"/>
      <c r="J57" s="10"/>
    </row>
    <row r="58" spans="2:10" ht="12.75">
      <c r="B58" s="6"/>
      <c r="C58" s="1"/>
      <c r="F58" s="1"/>
      <c r="G58" s="7"/>
      <c r="H58" s="8"/>
      <c r="I58" s="9"/>
      <c r="J58" s="10"/>
    </row>
    <row r="59" spans="2:10" ht="12.75">
      <c r="B59" s="6"/>
      <c r="C59" s="1"/>
      <c r="F59" s="1"/>
      <c r="G59" s="7"/>
      <c r="H59" s="8"/>
      <c r="I59" s="9"/>
      <c r="J59" s="10"/>
    </row>
    <row r="60" spans="2:10" ht="12.75">
      <c r="B60" s="6"/>
      <c r="C60" s="1"/>
      <c r="F60" s="1"/>
      <c r="G60" s="7"/>
      <c r="H60" s="8"/>
      <c r="I60" s="9"/>
      <c r="J60" s="10"/>
    </row>
    <row r="61" spans="2:10" ht="12.75">
      <c r="B61" s="6"/>
      <c r="C61" s="1"/>
      <c r="F61" s="1"/>
      <c r="G61" s="7"/>
      <c r="H61" s="8"/>
      <c r="I61" s="9"/>
      <c r="J61" s="10"/>
    </row>
    <row r="62" spans="2:10" ht="12.75">
      <c r="B62" s="6"/>
      <c r="C62" s="1"/>
      <c r="F62" s="1"/>
      <c r="G62" s="7"/>
      <c r="H62" s="8"/>
      <c r="I62" s="9"/>
      <c r="J62" s="10"/>
    </row>
    <row r="63" spans="2:10" ht="12.75">
      <c r="B63" s="6"/>
      <c r="C63" s="1"/>
      <c r="F63" s="1"/>
      <c r="G63" s="7"/>
      <c r="H63" s="8"/>
      <c r="I63" s="9"/>
      <c r="J63" s="10"/>
    </row>
    <row r="64" spans="2:10" ht="12.75">
      <c r="B64" s="6"/>
      <c r="C64" s="1"/>
      <c r="F64" s="1"/>
      <c r="G64" s="7"/>
      <c r="H64" s="8"/>
      <c r="I64" s="9"/>
      <c r="J64" s="10"/>
    </row>
    <row r="65" spans="2:10" ht="12.75">
      <c r="B65" s="6"/>
      <c r="C65" s="1"/>
      <c r="F65" s="1"/>
      <c r="G65" s="7"/>
      <c r="H65" s="8"/>
      <c r="I65" s="9"/>
      <c r="J65" s="10"/>
    </row>
    <row r="66" spans="2:10" ht="12.75">
      <c r="B66" s="6"/>
      <c r="C66" s="1"/>
      <c r="F66" s="1"/>
      <c r="G66" s="7"/>
      <c r="H66" s="8"/>
      <c r="I66" s="9"/>
      <c r="J66" s="10"/>
    </row>
    <row r="67" spans="2:10" ht="12.75">
      <c r="B67" s="6"/>
      <c r="C67" s="1"/>
      <c r="F67" s="1"/>
      <c r="G67" s="7"/>
      <c r="H67" s="8"/>
      <c r="I67" s="9"/>
      <c r="J67" s="10"/>
    </row>
    <row r="68" spans="2:10" ht="12.75">
      <c r="B68" s="6"/>
      <c r="C68" s="1"/>
      <c r="F68" s="1"/>
      <c r="G68" s="7"/>
      <c r="H68" s="8"/>
      <c r="I68" s="9"/>
      <c r="J68" s="10"/>
    </row>
    <row r="69" spans="2:10" ht="12.75">
      <c r="B69" s="6"/>
      <c r="C69" s="1"/>
      <c r="F69" s="1"/>
      <c r="G69" s="7"/>
      <c r="H69" s="8"/>
      <c r="I69" s="9"/>
      <c r="J69" s="10"/>
    </row>
    <row r="70" spans="2:10" ht="12.75">
      <c r="B70" s="6"/>
      <c r="C70" s="1"/>
      <c r="F70" s="1"/>
      <c r="G70" s="7"/>
      <c r="H70" s="8"/>
      <c r="I70" s="9"/>
      <c r="J70" s="10"/>
    </row>
    <row r="71" spans="2:10" ht="12.75">
      <c r="B71" s="6"/>
      <c r="C71" s="1"/>
      <c r="F71" s="1"/>
      <c r="G71" s="7"/>
      <c r="H71" s="8"/>
      <c r="I71" s="9"/>
      <c r="J71" s="10"/>
    </row>
    <row r="72" spans="2:10" ht="12.75">
      <c r="B72" s="6"/>
      <c r="C72" s="1"/>
      <c r="F72" s="1"/>
      <c r="G72" s="7"/>
      <c r="H72" s="8"/>
      <c r="I72" s="9"/>
      <c r="J72" s="10"/>
    </row>
    <row r="73" spans="2:10" ht="12.75">
      <c r="B73" s="6"/>
      <c r="C73" s="1"/>
      <c r="F73" s="1"/>
      <c r="G73" s="7"/>
      <c r="H73" s="8"/>
      <c r="I73" s="9"/>
      <c r="J73" s="10"/>
    </row>
    <row r="74" spans="2:10" ht="12.75">
      <c r="B74" s="6"/>
      <c r="C74" s="1"/>
      <c r="F74" s="1"/>
      <c r="G74" s="7"/>
      <c r="H74" s="8"/>
      <c r="I74" s="9"/>
      <c r="J74" s="10"/>
    </row>
    <row r="75" spans="2:10" ht="12.75">
      <c r="B75" s="6"/>
      <c r="C75" s="1"/>
      <c r="F75" s="1"/>
      <c r="G75" s="7"/>
      <c r="H75" s="8"/>
      <c r="I75" s="9"/>
      <c r="J75" s="10"/>
    </row>
    <row r="76" spans="2:10" ht="12.75">
      <c r="B76" s="6"/>
      <c r="C76" s="1"/>
      <c r="F76" s="1"/>
      <c r="G76" s="7"/>
      <c r="H76" s="8"/>
      <c r="I76" s="9"/>
      <c r="J76" s="10"/>
    </row>
    <row r="77" spans="2:10" ht="12.75">
      <c r="B77" s="6"/>
      <c r="C77" s="1"/>
      <c r="F77" s="1"/>
      <c r="G77" s="7"/>
      <c r="H77" s="8"/>
      <c r="I77" s="9"/>
      <c r="J77" s="10"/>
    </row>
    <row r="78" spans="2:10" ht="12.75">
      <c r="B78" s="6"/>
      <c r="C78" s="1"/>
      <c r="F78" s="1"/>
      <c r="G78" s="7"/>
      <c r="H78" s="8"/>
      <c r="I78" s="9"/>
      <c r="J78" s="10"/>
    </row>
    <row r="79" spans="2:10" ht="12.75">
      <c r="B79" s="6"/>
      <c r="C79" s="1"/>
      <c r="F79" s="1"/>
      <c r="G79" s="7"/>
      <c r="H79" s="8"/>
      <c r="I79" s="9"/>
      <c r="J79" s="10"/>
    </row>
    <row r="80" spans="2:10" ht="12.75">
      <c r="B80" s="6"/>
      <c r="C80" s="1"/>
      <c r="F80" s="1"/>
      <c r="G80" s="7"/>
      <c r="H80" s="8"/>
      <c r="I80" s="9"/>
      <c r="J80" s="10"/>
    </row>
    <row r="81" spans="2:10" ht="12.75">
      <c r="B81" s="6"/>
      <c r="C81" s="1"/>
      <c r="F81" s="1"/>
      <c r="G81" s="7"/>
      <c r="H81" s="8"/>
      <c r="I81" s="9"/>
      <c r="J81" s="10"/>
    </row>
    <row r="82" spans="2:10" ht="12.75">
      <c r="B82" s="6"/>
      <c r="C82" s="1"/>
      <c r="F82" s="1"/>
      <c r="G82" s="7"/>
      <c r="H82" s="8"/>
      <c r="I82" s="9"/>
      <c r="J82" s="10"/>
    </row>
    <row r="83" spans="2:10" ht="12.75">
      <c r="B83" s="6"/>
      <c r="C83" s="1"/>
      <c r="F83" s="1"/>
      <c r="G83" s="7"/>
      <c r="H83" s="8"/>
      <c r="I83" s="9"/>
      <c r="J83" s="10"/>
    </row>
    <row r="84" spans="2:10" ht="12.75">
      <c r="B84" s="6"/>
      <c r="C84" s="1"/>
      <c r="F84" s="1"/>
      <c r="G84" s="7"/>
      <c r="H84" s="8"/>
      <c r="I84" s="9"/>
      <c r="J84" s="10"/>
    </row>
    <row r="85" spans="2:10" ht="12.75">
      <c r="B85" s="6"/>
      <c r="C85" s="1"/>
      <c r="F85" s="1"/>
      <c r="G85" s="7"/>
      <c r="H85" s="8"/>
      <c r="I85" s="9"/>
      <c r="J85" s="10"/>
    </row>
    <row r="86" spans="2:10" ht="12.75">
      <c r="B86" s="6"/>
      <c r="C86" s="1"/>
      <c r="F86" s="1"/>
      <c r="G86" s="7"/>
      <c r="H86" s="8"/>
      <c r="I86" s="9"/>
      <c r="J86" s="10"/>
    </row>
    <row r="87" spans="2:10" ht="12.75">
      <c r="B87" s="6"/>
      <c r="C87" s="1"/>
      <c r="F87" s="1"/>
      <c r="G87" s="7"/>
      <c r="H87" s="8"/>
      <c r="I87" s="9"/>
      <c r="J87" s="10"/>
    </row>
    <row r="88" spans="2:10" ht="12.75">
      <c r="B88" s="6"/>
      <c r="C88" s="1"/>
      <c r="F88" s="1"/>
      <c r="G88" s="7"/>
      <c r="H88" s="8"/>
      <c r="I88" s="9"/>
      <c r="J88" s="10"/>
    </row>
    <row r="89" spans="2:10" ht="12.75">
      <c r="B89" s="6"/>
      <c r="C89" s="1"/>
      <c r="F89" s="1"/>
      <c r="G89" s="7"/>
      <c r="H89" s="8"/>
      <c r="I89" s="9"/>
      <c r="J89" s="10"/>
    </row>
    <row r="90" spans="2:10" ht="12.75">
      <c r="B90" s="6"/>
      <c r="C90" s="1"/>
      <c r="F90" s="1"/>
      <c r="G90" s="7"/>
      <c r="H90" s="8"/>
      <c r="I90" s="9"/>
      <c r="J90" s="10"/>
    </row>
  </sheetData>
  <sheetProtection/>
  <mergeCells count="4">
    <mergeCell ref="A2:J2"/>
    <mergeCell ref="A4:G4"/>
    <mergeCell ref="I4:J4"/>
    <mergeCell ref="H6:I6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8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6.75390625" style="0" customWidth="1"/>
    <col min="4" max="5" width="20.00390625" style="0" customWidth="1"/>
    <col min="6" max="6" width="10.25390625" style="0" customWidth="1"/>
    <col min="7" max="7" width="10.875" style="0" customWidth="1"/>
    <col min="8" max="8" width="3.00390625" style="0" customWidth="1"/>
    <col min="10" max="10" width="10.75390625" style="0" customWidth="1"/>
    <col min="11" max="11" width="11.375" style="0" customWidth="1"/>
  </cols>
  <sheetData>
    <row r="1" ht="9" customHeight="1"/>
    <row r="2" spans="1:10" ht="33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9" t="str">
        <f>'Prez_ E'!A1:K1</f>
        <v>Kategorie E - kluci narození 2004 - 3,2km, start 15:00</v>
      </c>
      <c r="B4" s="39"/>
      <c r="C4" s="39"/>
      <c r="D4" s="39"/>
      <c r="E4" s="39"/>
      <c r="F4" s="39"/>
      <c r="G4" s="39"/>
      <c r="H4" s="2"/>
      <c r="I4" s="40">
        <v>40307</v>
      </c>
      <c r="J4" s="40"/>
    </row>
    <row r="6" spans="2:10" ht="12.75"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5" t="s">
        <v>5</v>
      </c>
      <c r="H6" s="41" t="s">
        <v>6</v>
      </c>
      <c r="I6" s="41"/>
      <c r="J6" s="5" t="s">
        <v>7</v>
      </c>
    </row>
    <row r="7" spans="2:10" ht="12.75">
      <c r="B7" s="6" t="s">
        <v>8</v>
      </c>
      <c r="C7" s="1">
        <f>'Prez_ E'!A6</f>
        <v>49</v>
      </c>
      <c r="D7" t="str">
        <f>'Prez_ E'!B6</f>
        <v>ŽUREK Jakub</v>
      </c>
      <c r="E7" t="str">
        <f>'Prez_ E'!C6</f>
        <v>Valašské Meziříčí</v>
      </c>
      <c r="F7" s="1">
        <f>'Prez_ E'!D6</f>
        <v>2004</v>
      </c>
      <c r="G7" s="7">
        <v>0.008865740740740742</v>
      </c>
      <c r="H7" s="8" t="s">
        <v>9</v>
      </c>
      <c r="I7" s="9">
        <f aca="true" t="shared" si="0" ref="I7:I26">G7-konst_5</f>
        <v>0</v>
      </c>
      <c r="J7" s="10">
        <f aca="true" t="shared" si="1" ref="J7:J26">3.2/((MINUTE(G7)*60+SECOND(G7))/3600)</f>
        <v>15.03916449086162</v>
      </c>
    </row>
    <row r="8" spans="2:10" ht="12.75">
      <c r="B8" s="6" t="s">
        <v>10</v>
      </c>
      <c r="C8" s="1">
        <f>'Prez_ E'!A15</f>
        <v>199</v>
      </c>
      <c r="D8" t="str">
        <f>'Prez_ E'!B15</f>
        <v>VESELÝ Ondřej</v>
      </c>
      <c r="E8" t="str">
        <f>'Prez_ E'!C15</f>
        <v>Pardubice</v>
      </c>
      <c r="F8" s="1">
        <f>'Prez_ E'!D15</f>
        <v>2004</v>
      </c>
      <c r="G8" s="7">
        <v>0.009675925925925926</v>
      </c>
      <c r="H8" s="8" t="s">
        <v>9</v>
      </c>
      <c r="I8" s="9">
        <f t="shared" si="0"/>
        <v>0.0008101851851851846</v>
      </c>
      <c r="J8" s="10">
        <f t="shared" si="1"/>
        <v>13.779904306220097</v>
      </c>
    </row>
    <row r="9" spans="2:11" ht="12.75">
      <c r="B9" s="6" t="s">
        <v>11</v>
      </c>
      <c r="C9" s="1">
        <f>'Prez_ E'!A13</f>
        <v>191</v>
      </c>
      <c r="D9" t="str">
        <f>'Prez_ E'!B13</f>
        <v>VYKOUKAL Ondřej</v>
      </c>
      <c r="E9" t="str">
        <f>'Prez_ E'!C13</f>
        <v>Holešov</v>
      </c>
      <c r="F9" s="1">
        <f>'Prez_ E'!D13</f>
        <v>2004</v>
      </c>
      <c r="G9" s="7">
        <v>0.01017361111111111</v>
      </c>
      <c r="H9" s="8" t="s">
        <v>9</v>
      </c>
      <c r="I9" s="9">
        <f t="shared" si="0"/>
        <v>0.001307870370370369</v>
      </c>
      <c r="J9" s="10">
        <f t="shared" si="1"/>
        <v>13.105802047781571</v>
      </c>
      <c r="K9" t="s">
        <v>12</v>
      </c>
    </row>
    <row r="10" spans="2:10" ht="12.75">
      <c r="B10" s="6" t="s">
        <v>13</v>
      </c>
      <c r="C10" s="1">
        <f>'Prez_ E'!A17</f>
        <v>203</v>
      </c>
      <c r="D10" t="str">
        <f>'Prez_ E'!B17</f>
        <v>RAŠKA Tomáš</v>
      </c>
      <c r="E10" t="str">
        <f>'Prez_ E'!C17</f>
        <v>Přerov</v>
      </c>
      <c r="F10" s="1">
        <f>'Prez_ E'!D17</f>
        <v>2004</v>
      </c>
      <c r="G10" s="7">
        <v>0.01019675925925926</v>
      </c>
      <c r="H10" s="8" t="s">
        <v>9</v>
      </c>
      <c r="I10" s="9">
        <f t="shared" si="0"/>
        <v>0.0013310185185185178</v>
      </c>
      <c r="J10" s="10">
        <f t="shared" si="1"/>
        <v>13.07604994324631</v>
      </c>
    </row>
    <row r="11" spans="2:10" ht="12.75">
      <c r="B11" s="6" t="s">
        <v>14</v>
      </c>
      <c r="C11" s="1">
        <f>'Prez_ E'!A4</f>
        <v>385</v>
      </c>
      <c r="D11" t="str">
        <f>'Prez_ E'!B4</f>
        <v>FOLTAS Dominik</v>
      </c>
      <c r="E11" t="str">
        <f>'Prez_ E'!C4</f>
        <v>Přerov</v>
      </c>
      <c r="F11" s="1">
        <f>'Prez_ E'!D4</f>
        <v>2004</v>
      </c>
      <c r="G11" s="7">
        <v>0.010439814814814813</v>
      </c>
      <c r="H11" s="8" t="s">
        <v>9</v>
      </c>
      <c r="I11" s="9">
        <f t="shared" si="0"/>
        <v>0.0015740740740740715</v>
      </c>
      <c r="J11" s="10">
        <f t="shared" si="1"/>
        <v>12.771618625277164</v>
      </c>
    </row>
    <row r="12" spans="2:10" ht="12.75">
      <c r="B12" s="6" t="s">
        <v>15</v>
      </c>
      <c r="C12" s="1">
        <f>'Prez_ E'!A7</f>
        <v>122</v>
      </c>
      <c r="D12" t="str">
        <f>'Prez_ E'!B7</f>
        <v>KUBÍČEK Lukáš;</v>
      </c>
      <c r="E12" t="str">
        <f>'Prez_ E'!C7</f>
        <v>Holešov</v>
      </c>
      <c r="F12" s="1">
        <f>'Prez_ E'!D7</f>
        <v>2004</v>
      </c>
      <c r="G12" s="7">
        <v>0.010497685185185186</v>
      </c>
      <c r="H12" s="8" t="s">
        <v>9</v>
      </c>
      <c r="I12" s="9">
        <f t="shared" si="0"/>
        <v>0.0016319444444444445</v>
      </c>
      <c r="J12" s="10">
        <f t="shared" si="1"/>
        <v>12.701212789415655</v>
      </c>
    </row>
    <row r="13" spans="2:10" ht="12.75">
      <c r="B13" s="6" t="s">
        <v>16</v>
      </c>
      <c r="C13" s="1">
        <f>'Prez_ E'!A8</f>
        <v>136</v>
      </c>
      <c r="D13" t="str">
        <f>'Prez_ E'!B8</f>
        <v>HOLIŠ Jakub</v>
      </c>
      <c r="E13" t="str">
        <f>'Prez_ E'!C8</f>
        <v>Zlín</v>
      </c>
      <c r="F13" s="1">
        <f>'Prez_ E'!D8</f>
        <v>2004</v>
      </c>
      <c r="G13" s="7">
        <v>0.011435185185185185</v>
      </c>
      <c r="H13" s="8" t="s">
        <v>9</v>
      </c>
      <c r="I13" s="9">
        <f t="shared" si="0"/>
        <v>0.0025694444444444436</v>
      </c>
      <c r="J13" s="10">
        <f t="shared" si="1"/>
        <v>11.659919028340083</v>
      </c>
    </row>
    <row r="14" spans="2:10" ht="12.75">
      <c r="B14" s="6" t="s">
        <v>17</v>
      </c>
      <c r="C14" s="1">
        <f>'Prez_ E'!A21</f>
        <v>215</v>
      </c>
      <c r="D14" t="str">
        <f>'Prez_ E'!B21</f>
        <v>ŠTÁFEK Ondřej</v>
      </c>
      <c r="E14" t="str">
        <f>'Prez_ E'!C21</f>
        <v>Kladno</v>
      </c>
      <c r="F14" s="1">
        <f>'Prez_ E'!D21</f>
        <v>2004</v>
      </c>
      <c r="G14" s="7">
        <v>0.01144675925925926</v>
      </c>
      <c r="H14" s="8" t="s">
        <v>9</v>
      </c>
      <c r="I14" s="9">
        <f t="shared" si="0"/>
        <v>0.002581018518518519</v>
      </c>
      <c r="J14" s="10">
        <f t="shared" si="1"/>
        <v>11.648129423660265</v>
      </c>
    </row>
    <row r="15" spans="2:10" ht="12.75">
      <c r="B15" s="6" t="s">
        <v>18</v>
      </c>
      <c r="C15" s="1">
        <f>'Prez_ E'!A14</f>
        <v>192</v>
      </c>
      <c r="D15" t="str">
        <f>'Prez_ E'!B14</f>
        <v>PROCHÁZKA Adam</v>
      </c>
      <c r="E15" t="str">
        <f>'Prez_ E'!C14</f>
        <v>Kojetín</v>
      </c>
      <c r="F15" s="1">
        <f>'Prez_ E'!D14</f>
        <v>2004</v>
      </c>
      <c r="G15" s="7">
        <v>0.011458333333333334</v>
      </c>
      <c r="H15" s="8" t="s">
        <v>9</v>
      </c>
      <c r="I15" s="9">
        <f t="shared" si="0"/>
        <v>0.0025925925925925925</v>
      </c>
      <c r="J15" s="10">
        <f t="shared" si="1"/>
        <v>11.636363636363637</v>
      </c>
    </row>
    <row r="16" spans="2:10" ht="12.75">
      <c r="B16" s="6" t="s">
        <v>19</v>
      </c>
      <c r="C16" s="1">
        <f>'Prez_ E'!A23</f>
        <v>218</v>
      </c>
      <c r="D16" t="str">
        <f>'Prez_ E'!B23</f>
        <v>TOMEK Ondřej</v>
      </c>
      <c r="E16" t="str">
        <f>'Prez_ E'!C23</f>
        <v>Lipník nad Bečvou</v>
      </c>
      <c r="F16" s="1">
        <f>'Prez_ E'!D23</f>
        <v>2004</v>
      </c>
      <c r="G16" s="7">
        <v>0.011539351851851851</v>
      </c>
      <c r="H16" s="8" t="s">
        <v>9</v>
      </c>
      <c r="I16" s="9">
        <f t="shared" si="0"/>
        <v>0.0026736111111111092</v>
      </c>
      <c r="J16" s="10">
        <f t="shared" si="1"/>
        <v>11.554663991975929</v>
      </c>
    </row>
    <row r="17" spans="2:10" ht="12.75">
      <c r="B17" s="6" t="s">
        <v>20</v>
      </c>
      <c r="C17" s="1">
        <f>'Prez_ E'!A20</f>
        <v>211</v>
      </c>
      <c r="D17" t="str">
        <f>'Prez_ E'!B20</f>
        <v>VIZNER Martin</v>
      </c>
      <c r="E17" t="str">
        <f>'Prez_ E'!C20</f>
        <v>Holešov</v>
      </c>
      <c r="F17" s="1">
        <f>'Prez_ E'!D20</f>
        <v>2004</v>
      </c>
      <c r="G17" s="7">
        <v>0.011585648148148149</v>
      </c>
      <c r="H17" s="8" t="s">
        <v>9</v>
      </c>
      <c r="I17" s="9">
        <f t="shared" si="0"/>
        <v>0.002719907407407407</v>
      </c>
      <c r="J17" s="10">
        <f t="shared" si="1"/>
        <v>11.50849150849151</v>
      </c>
    </row>
    <row r="18" spans="2:10" ht="12.75">
      <c r="B18" s="6" t="s">
        <v>21</v>
      </c>
      <c r="C18" s="1">
        <f>'Prez_ E'!A12</f>
        <v>190</v>
      </c>
      <c r="D18" t="str">
        <f>'Prez_ E'!B12</f>
        <v>ČERNOHORSKÝ Marek</v>
      </c>
      <c r="E18" t="str">
        <f>'Prez_ E'!C12</f>
        <v>Bystřice pod Hostýnem</v>
      </c>
      <c r="F18" s="1">
        <f>'Prez_ E'!D12</f>
        <v>2004</v>
      </c>
      <c r="G18" s="7">
        <v>0.011782407407407406</v>
      </c>
      <c r="H18" s="8" t="s">
        <v>9</v>
      </c>
      <c r="I18" s="9">
        <f t="shared" si="0"/>
        <v>0.0029166666666666646</v>
      </c>
      <c r="J18" s="10">
        <f t="shared" si="1"/>
        <v>11.31630648330059</v>
      </c>
    </row>
    <row r="19" spans="2:10" ht="12.75">
      <c r="B19" s="6" t="s">
        <v>22</v>
      </c>
      <c r="C19" s="1">
        <f>'Prez_ E'!A16</f>
        <v>202</v>
      </c>
      <c r="D19" t="str">
        <f>'Prez_ E'!B16</f>
        <v>SEDLÁČEK Martin</v>
      </c>
      <c r="E19" t="str">
        <f>'Prez_ E'!C16</f>
        <v>Přerov</v>
      </c>
      <c r="F19" s="1">
        <f>'Prez_ E'!D16</f>
        <v>2004</v>
      </c>
      <c r="G19" s="7">
        <v>0.011793981481481482</v>
      </c>
      <c r="H19" s="8" t="s">
        <v>9</v>
      </c>
      <c r="I19" s="9">
        <f t="shared" si="0"/>
        <v>0.00292824074074074</v>
      </c>
      <c r="J19" s="10">
        <f t="shared" si="1"/>
        <v>11.305201177625124</v>
      </c>
    </row>
    <row r="20" spans="2:10" ht="12.75">
      <c r="B20" s="6" t="s">
        <v>23</v>
      </c>
      <c r="C20" s="1">
        <f>'Prez_ E'!A11</f>
        <v>179</v>
      </c>
      <c r="D20" t="str">
        <f>'Prez_ E'!B11</f>
        <v>ZDRÁHAL Matěj</v>
      </c>
      <c r="E20" t="str">
        <f>'Prez_ E'!C11</f>
        <v>Přerov</v>
      </c>
      <c r="F20" s="1">
        <f>'Prez_ E'!D11</f>
        <v>2004</v>
      </c>
      <c r="G20" s="7">
        <v>0.012951388888888887</v>
      </c>
      <c r="H20" s="8" t="s">
        <v>9</v>
      </c>
      <c r="I20" s="9">
        <f t="shared" si="0"/>
        <v>0.0040856481481481455</v>
      </c>
      <c r="J20" s="10">
        <f t="shared" si="1"/>
        <v>10.294906166219839</v>
      </c>
    </row>
    <row r="21" spans="2:10" ht="12.75">
      <c r="B21" s="6" t="s">
        <v>24</v>
      </c>
      <c r="C21" s="1">
        <f>'Prez_ E'!A22</f>
        <v>217</v>
      </c>
      <c r="D21" t="str">
        <f>'Prez_ E'!B22</f>
        <v>BĚŤÁK Matěj</v>
      </c>
      <c r="E21" t="str">
        <f>'Prez_ E'!C22</f>
        <v>Přerov VI-Újezdec</v>
      </c>
      <c r="F21" s="1">
        <f>'Prez_ E'!D22</f>
        <v>2004</v>
      </c>
      <c r="G21" s="7">
        <v>0.01306712962962963</v>
      </c>
      <c r="H21" s="8" t="s">
        <v>9</v>
      </c>
      <c r="I21" s="9">
        <f t="shared" si="0"/>
        <v>0.004201388888888888</v>
      </c>
      <c r="J21" s="10">
        <f t="shared" si="1"/>
        <v>10.20372010628875</v>
      </c>
    </row>
    <row r="22" spans="2:10" ht="12.75">
      <c r="B22" s="6" t="s">
        <v>25</v>
      </c>
      <c r="C22" s="1">
        <f>'Prez_ E'!A19</f>
        <v>207</v>
      </c>
      <c r="D22" t="str">
        <f>'Prez_ E'!B19</f>
        <v>MAŇÁK Marek</v>
      </c>
      <c r="E22" t="str">
        <f>'Prez_ E'!C19</f>
        <v>Přerov</v>
      </c>
      <c r="F22" s="1">
        <f>'Prez_ E'!D19</f>
        <v>2004</v>
      </c>
      <c r="G22" s="7">
        <v>0.013101851851851852</v>
      </c>
      <c r="H22" s="8" t="s">
        <v>9</v>
      </c>
      <c r="I22" s="9">
        <f t="shared" si="0"/>
        <v>0.004236111111111111</v>
      </c>
      <c r="J22" s="10">
        <f t="shared" si="1"/>
        <v>10.176678445229681</v>
      </c>
    </row>
    <row r="23" spans="2:10" ht="12.75">
      <c r="B23" s="6" t="s">
        <v>26</v>
      </c>
      <c r="C23" s="1">
        <f>'Prez_ E'!A18</f>
        <v>205</v>
      </c>
      <c r="D23" t="str">
        <f>'Prez_ E'!B18</f>
        <v>BŘEZÍK Tomáš</v>
      </c>
      <c r="E23" t="str">
        <f>'Prez_ E'!C18</f>
        <v>Brno</v>
      </c>
      <c r="F23" s="1">
        <f>'Prez_ E'!D18</f>
        <v>2004</v>
      </c>
      <c r="G23" s="7">
        <v>0.013148148148148147</v>
      </c>
      <c r="H23" s="8" t="s">
        <v>9</v>
      </c>
      <c r="I23" s="9">
        <f t="shared" si="0"/>
        <v>0.004282407407407405</v>
      </c>
      <c r="J23" s="10">
        <f t="shared" si="1"/>
        <v>10.140845070422536</v>
      </c>
    </row>
    <row r="24" spans="2:10" ht="12.75">
      <c r="B24" s="6" t="s">
        <v>27</v>
      </c>
      <c r="C24" s="1">
        <f>'Prez_ E'!A9</f>
        <v>151</v>
      </c>
      <c r="D24" t="str">
        <f>'Prez_ E'!B9</f>
        <v>SKŘEČEK Filip</v>
      </c>
      <c r="E24" t="str">
        <f>'Prez_ E'!C9</f>
        <v>Přerov</v>
      </c>
      <c r="F24" s="1">
        <f>'Prez_ E'!D9</f>
        <v>2004</v>
      </c>
      <c r="G24" s="7">
        <v>0.015185185185185185</v>
      </c>
      <c r="H24" s="8" t="s">
        <v>9</v>
      </c>
      <c r="I24" s="9">
        <f t="shared" si="0"/>
        <v>0.0063194444444444435</v>
      </c>
      <c r="J24" s="10">
        <f t="shared" si="1"/>
        <v>8.78048780487805</v>
      </c>
    </row>
    <row r="25" spans="2:10" ht="12.75">
      <c r="B25" s="6" t="s">
        <v>28</v>
      </c>
      <c r="C25" s="1">
        <f>'Prez_ E'!A24</f>
        <v>224</v>
      </c>
      <c r="D25" t="str">
        <f>'Prez_ E'!B24</f>
        <v>ŠVRČEK Michal</v>
      </c>
      <c r="E25" t="str">
        <f>'Prez_ E'!C24</f>
        <v>Přerov</v>
      </c>
      <c r="F25" s="1">
        <f>'Prez_ E'!D24</f>
        <v>2004</v>
      </c>
      <c r="G25" s="7">
        <v>0.015405092592592593</v>
      </c>
      <c r="H25" s="8" t="s">
        <v>9</v>
      </c>
      <c r="I25" s="9">
        <f t="shared" si="0"/>
        <v>0.006539351851851852</v>
      </c>
      <c r="J25" s="10">
        <f t="shared" si="1"/>
        <v>8.655146506386176</v>
      </c>
    </row>
    <row r="26" spans="2:10" ht="12.75">
      <c r="B26" s="6" t="s">
        <v>29</v>
      </c>
      <c r="C26" s="1">
        <f>'Prez_ E'!A10</f>
        <v>175</v>
      </c>
      <c r="D26" t="str">
        <f>'Prez_ E'!B10</f>
        <v>KADALA Jan</v>
      </c>
      <c r="E26" t="str">
        <f>'Prez_ E'!C10</f>
        <v>Přerov</v>
      </c>
      <c r="F26" s="1">
        <f>'Prez_ E'!D10</f>
        <v>2004</v>
      </c>
      <c r="G26" s="7">
        <v>0.01619212962962963</v>
      </c>
      <c r="H26" s="8" t="s">
        <v>9</v>
      </c>
      <c r="I26" s="9">
        <f t="shared" si="0"/>
        <v>0.0073263888888888875</v>
      </c>
      <c r="J26" s="10">
        <f t="shared" si="1"/>
        <v>8.23445318084346</v>
      </c>
    </row>
    <row r="27" spans="2:10" ht="12.75">
      <c r="B27" s="6"/>
      <c r="C27" s="1">
        <v>404</v>
      </c>
      <c r="D27" t="s">
        <v>70</v>
      </c>
      <c r="E27" t="s">
        <v>34</v>
      </c>
      <c r="F27" s="11">
        <v>2003</v>
      </c>
      <c r="G27" s="7">
        <v>0.013055555555555556</v>
      </c>
      <c r="H27" s="8" t="s">
        <v>9</v>
      </c>
      <c r="I27" s="9">
        <v>0.004189814814814815</v>
      </c>
      <c r="J27" s="10">
        <v>10.212765957446809</v>
      </c>
    </row>
    <row r="28" spans="2:10" ht="12.75">
      <c r="B28" s="6"/>
      <c r="C28" s="1"/>
      <c r="F28" s="1"/>
      <c r="G28" s="7"/>
      <c r="H28" s="8"/>
      <c r="I28" s="9"/>
      <c r="J28" s="10"/>
    </row>
    <row r="29" spans="2:10" ht="12.75">
      <c r="B29" s="6"/>
      <c r="C29" s="1"/>
      <c r="F29" s="1"/>
      <c r="G29" s="7"/>
      <c r="H29" s="8"/>
      <c r="I29" s="9"/>
      <c r="J29" s="10"/>
    </row>
    <row r="30" spans="2:10" ht="12.75">
      <c r="B30" s="6"/>
      <c r="C30" s="1"/>
      <c r="F30" s="1"/>
      <c r="G30" s="7"/>
      <c r="H30" s="8"/>
      <c r="I30" s="9"/>
      <c r="J30" s="10"/>
    </row>
    <row r="31" spans="2:10" ht="12.75">
      <c r="B31" s="6"/>
      <c r="C31" s="1"/>
      <c r="F31" s="1"/>
      <c r="G31" s="7"/>
      <c r="H31" s="8"/>
      <c r="I31" s="9"/>
      <c r="J31" s="10"/>
    </row>
    <row r="32" spans="2:10" ht="12.75">
      <c r="B32" s="6"/>
      <c r="C32" s="1"/>
      <c r="F32" s="1"/>
      <c r="G32" s="7"/>
      <c r="H32" s="8"/>
      <c r="I32" s="9"/>
      <c r="J32" s="10"/>
    </row>
    <row r="33" spans="2:10" ht="12.75">
      <c r="B33" s="6"/>
      <c r="C33" s="1"/>
      <c r="F33" s="1"/>
      <c r="G33" s="7"/>
      <c r="H33" s="8"/>
      <c r="I33" s="9"/>
      <c r="J33" s="10"/>
    </row>
    <row r="34" spans="2:10" ht="12.75">
      <c r="B34" s="6"/>
      <c r="C34" s="1"/>
      <c r="F34" s="1"/>
      <c r="G34" s="7"/>
      <c r="H34" s="8"/>
      <c r="I34" s="9"/>
      <c r="J34" s="10"/>
    </row>
    <row r="35" spans="2:10" ht="12.75">
      <c r="B35" s="6"/>
      <c r="C35" s="1"/>
      <c r="F35" s="1"/>
      <c r="G35" s="7"/>
      <c r="H35" s="8"/>
      <c r="I35" s="9"/>
      <c r="J35" s="10"/>
    </row>
    <row r="36" spans="2:10" ht="12.75">
      <c r="B36" s="6"/>
      <c r="C36" s="1"/>
      <c r="F36" s="1"/>
      <c r="G36" s="7"/>
      <c r="H36" s="8"/>
      <c r="I36" s="9"/>
      <c r="J36" s="10"/>
    </row>
    <row r="37" spans="2:10" ht="12.75">
      <c r="B37" s="6"/>
      <c r="C37" s="1"/>
      <c r="F37" s="1"/>
      <c r="G37" s="7"/>
      <c r="H37" s="8"/>
      <c r="I37" s="9"/>
      <c r="J37" s="10"/>
    </row>
    <row r="38" spans="2:10" ht="12.75">
      <c r="B38" s="6"/>
      <c r="C38" s="1"/>
      <c r="F38" s="1"/>
      <c r="G38" s="7"/>
      <c r="H38" s="8"/>
      <c r="I38" s="9"/>
      <c r="J38" s="10"/>
    </row>
    <row r="39" spans="2:10" ht="12.75">
      <c r="B39" s="6"/>
      <c r="C39" s="1"/>
      <c r="F39" s="1"/>
      <c r="G39" s="7"/>
      <c r="H39" s="8"/>
      <c r="I39" s="9"/>
      <c r="J39" s="10"/>
    </row>
    <row r="40" spans="2:10" ht="12.75">
      <c r="B40" s="6"/>
      <c r="C40" s="1"/>
      <c r="F40" s="1"/>
      <c r="G40" s="7"/>
      <c r="H40" s="8"/>
      <c r="I40" s="9"/>
      <c r="J40" s="10"/>
    </row>
    <row r="41" spans="2:10" ht="12.75">
      <c r="B41" s="6"/>
      <c r="C41" s="1"/>
      <c r="F41" s="1"/>
      <c r="G41" s="7"/>
      <c r="H41" s="8"/>
      <c r="I41" s="9"/>
      <c r="J41" s="10"/>
    </row>
    <row r="42" spans="2:10" ht="12.75">
      <c r="B42" s="6"/>
      <c r="C42" s="1"/>
      <c r="F42" s="1"/>
      <c r="G42" s="7"/>
      <c r="H42" s="8"/>
      <c r="I42" s="9"/>
      <c r="J42" s="10"/>
    </row>
    <row r="43" spans="2:10" ht="12.75">
      <c r="B43" s="6"/>
      <c r="C43" s="1"/>
      <c r="F43" s="1"/>
      <c r="G43" s="7"/>
      <c r="H43" s="8"/>
      <c r="I43" s="9"/>
      <c r="J43" s="10"/>
    </row>
    <row r="44" spans="2:10" ht="12.75">
      <c r="B44" s="6"/>
      <c r="C44" s="1"/>
      <c r="F44" s="1"/>
      <c r="G44" s="7"/>
      <c r="H44" s="8"/>
      <c r="I44" s="9"/>
      <c r="J44" s="10"/>
    </row>
    <row r="45" spans="2:10" ht="12.75">
      <c r="B45" s="6"/>
      <c r="C45" s="1"/>
      <c r="F45" s="1"/>
      <c r="G45" s="7"/>
      <c r="H45" s="8"/>
      <c r="I45" s="9"/>
      <c r="J45" s="10"/>
    </row>
    <row r="46" spans="2:10" ht="12.75">
      <c r="B46" s="6"/>
      <c r="C46" s="1"/>
      <c r="F46" s="1"/>
      <c r="G46" s="7"/>
      <c r="H46" s="8"/>
      <c r="I46" s="9"/>
      <c r="J46" s="10"/>
    </row>
    <row r="47" spans="2:10" ht="12.75">
      <c r="B47" s="6"/>
      <c r="C47" s="1"/>
      <c r="F47" s="1"/>
      <c r="G47" s="7"/>
      <c r="H47" s="8"/>
      <c r="I47" s="9"/>
      <c r="J47" s="10"/>
    </row>
    <row r="48" spans="2:10" ht="12.75">
      <c r="B48" s="6"/>
      <c r="C48" s="1"/>
      <c r="F48" s="1"/>
      <c r="G48" s="7"/>
      <c r="H48" s="8"/>
      <c r="I48" s="9"/>
      <c r="J48" s="10"/>
    </row>
    <row r="49" spans="2:10" ht="12.75">
      <c r="B49" s="6"/>
      <c r="C49" s="1"/>
      <c r="F49" s="1"/>
      <c r="G49" s="7"/>
      <c r="H49" s="8"/>
      <c r="I49" s="9"/>
      <c r="J49" s="10"/>
    </row>
    <row r="50" spans="2:10" ht="12.75">
      <c r="B50" s="6"/>
      <c r="C50" s="1"/>
      <c r="F50" s="1"/>
      <c r="G50" s="7"/>
      <c r="H50" s="8"/>
      <c r="I50" s="9"/>
      <c r="J50" s="10"/>
    </row>
    <row r="51" spans="2:10" ht="12.75">
      <c r="B51" s="6"/>
      <c r="C51" s="1"/>
      <c r="F51" s="1"/>
      <c r="G51" s="7"/>
      <c r="H51" s="8"/>
      <c r="I51" s="9"/>
      <c r="J51" s="10"/>
    </row>
    <row r="52" spans="2:10" ht="12.75">
      <c r="B52" s="6"/>
      <c r="C52" s="1"/>
      <c r="F52" s="1"/>
      <c r="G52" s="7"/>
      <c r="H52" s="8"/>
      <c r="I52" s="9"/>
      <c r="J52" s="10"/>
    </row>
    <row r="53" spans="2:10" ht="12.75">
      <c r="B53" s="6"/>
      <c r="C53" s="1"/>
      <c r="F53" s="1"/>
      <c r="G53" s="7"/>
      <c r="H53" s="8"/>
      <c r="I53" s="9"/>
      <c r="J53" s="10"/>
    </row>
    <row r="54" spans="2:10" ht="12.75">
      <c r="B54" s="6"/>
      <c r="C54" s="1"/>
      <c r="F54" s="1"/>
      <c r="G54" s="7"/>
      <c r="H54" s="8"/>
      <c r="I54" s="9"/>
      <c r="J54" s="10"/>
    </row>
    <row r="55" spans="2:10" ht="12.75">
      <c r="B55" s="6"/>
      <c r="C55" s="1"/>
      <c r="F55" s="1"/>
      <c r="G55" s="7"/>
      <c r="H55" s="8"/>
      <c r="I55" s="9"/>
      <c r="J55" s="10"/>
    </row>
    <row r="56" spans="2:10" ht="12.75">
      <c r="B56" s="6"/>
      <c r="C56" s="1"/>
      <c r="F56" s="1"/>
      <c r="G56" s="7"/>
      <c r="H56" s="8"/>
      <c r="I56" s="9"/>
      <c r="J56" s="10"/>
    </row>
    <row r="57" spans="2:10" ht="12.75">
      <c r="B57" s="6"/>
      <c r="C57" s="1"/>
      <c r="F57" s="1"/>
      <c r="G57" s="7"/>
      <c r="H57" s="8"/>
      <c r="I57" s="9"/>
      <c r="J57" s="10"/>
    </row>
    <row r="58" spans="2:10" ht="12.75">
      <c r="B58" s="6"/>
      <c r="C58" s="1"/>
      <c r="F58" s="1"/>
      <c r="G58" s="7"/>
      <c r="H58" s="8"/>
      <c r="I58" s="9"/>
      <c r="J58" s="10"/>
    </row>
    <row r="59" spans="2:10" ht="12.75">
      <c r="B59" s="6"/>
      <c r="C59" s="1"/>
      <c r="F59" s="1"/>
      <c r="G59" s="7"/>
      <c r="H59" s="8"/>
      <c r="I59" s="9"/>
      <c r="J59" s="10"/>
    </row>
    <row r="60" spans="2:10" ht="12.75">
      <c r="B60" s="6"/>
      <c r="C60" s="1"/>
      <c r="F60" s="1"/>
      <c r="G60" s="7"/>
      <c r="H60" s="8"/>
      <c r="I60" s="9"/>
      <c r="J60" s="10"/>
    </row>
    <row r="61" spans="2:10" ht="12.75">
      <c r="B61" s="6"/>
      <c r="C61" s="1"/>
      <c r="F61" s="1"/>
      <c r="G61" s="7"/>
      <c r="H61" s="8"/>
      <c r="I61" s="9"/>
      <c r="J61" s="10"/>
    </row>
    <row r="62" spans="2:10" ht="12.75">
      <c r="B62" s="6"/>
      <c r="C62" s="1"/>
      <c r="F62" s="1"/>
      <c r="G62" s="7"/>
      <c r="H62" s="8"/>
      <c r="I62" s="9"/>
      <c r="J62" s="10"/>
    </row>
    <row r="63" spans="2:10" ht="12.75">
      <c r="B63" s="6"/>
      <c r="C63" s="1"/>
      <c r="F63" s="1"/>
      <c r="G63" s="7"/>
      <c r="H63" s="8"/>
      <c r="I63" s="9"/>
      <c r="J63" s="10"/>
    </row>
    <row r="64" spans="2:10" ht="12.75">
      <c r="B64" s="6"/>
      <c r="C64" s="1"/>
      <c r="F64" s="1"/>
      <c r="G64" s="7"/>
      <c r="H64" s="8"/>
      <c r="I64" s="9"/>
      <c r="J64" s="10"/>
    </row>
    <row r="65" spans="2:10" ht="12.75">
      <c r="B65" s="6"/>
      <c r="C65" s="1"/>
      <c r="F65" s="1"/>
      <c r="G65" s="7"/>
      <c r="H65" s="8"/>
      <c r="I65" s="9"/>
      <c r="J65" s="10"/>
    </row>
    <row r="66" spans="2:10" ht="12.75">
      <c r="B66" s="6"/>
      <c r="C66" s="1"/>
      <c r="F66" s="1"/>
      <c r="G66" s="7"/>
      <c r="H66" s="8"/>
      <c r="I66" s="9"/>
      <c r="J66" s="10"/>
    </row>
    <row r="67" spans="2:10" ht="12.75">
      <c r="B67" s="6"/>
      <c r="C67" s="1"/>
      <c r="F67" s="1"/>
      <c r="G67" s="7"/>
      <c r="H67" s="8"/>
      <c r="I67" s="9"/>
      <c r="J67" s="10"/>
    </row>
    <row r="68" spans="2:10" ht="12.75">
      <c r="B68" s="6"/>
      <c r="C68" s="1"/>
      <c r="F68" s="1"/>
      <c r="G68" s="7"/>
      <c r="H68" s="8"/>
      <c r="I68" s="9"/>
      <c r="J68" s="10"/>
    </row>
    <row r="69" spans="2:10" ht="12.75">
      <c r="B69" s="6"/>
      <c r="C69" s="1"/>
      <c r="F69" s="1"/>
      <c r="G69" s="7"/>
      <c r="H69" s="8"/>
      <c r="I69" s="9"/>
      <c r="J69" s="10"/>
    </row>
    <row r="70" spans="2:10" ht="12.75">
      <c r="B70" s="6"/>
      <c r="C70" s="1"/>
      <c r="F70" s="1"/>
      <c r="G70" s="7"/>
      <c r="H70" s="8"/>
      <c r="I70" s="9"/>
      <c r="J70" s="10"/>
    </row>
    <row r="71" spans="2:10" ht="12.75">
      <c r="B71" s="6"/>
      <c r="C71" s="1"/>
      <c r="F71" s="1"/>
      <c r="G71" s="7"/>
      <c r="H71" s="8"/>
      <c r="I71" s="9"/>
      <c r="J71" s="10"/>
    </row>
    <row r="72" spans="2:10" ht="12.75">
      <c r="B72" s="6"/>
      <c r="C72" s="1"/>
      <c r="F72" s="1"/>
      <c r="G72" s="7"/>
      <c r="H72" s="8"/>
      <c r="I72" s="9"/>
      <c r="J72" s="10"/>
    </row>
    <row r="73" spans="2:10" ht="12.75">
      <c r="B73" s="6"/>
      <c r="C73" s="1"/>
      <c r="F73" s="1"/>
      <c r="G73" s="7"/>
      <c r="H73" s="8"/>
      <c r="I73" s="9"/>
      <c r="J73" s="10"/>
    </row>
    <row r="74" spans="2:10" ht="12.75">
      <c r="B74" s="6"/>
      <c r="C74" s="1"/>
      <c r="F74" s="1"/>
      <c r="G74" s="7"/>
      <c r="H74" s="8"/>
      <c r="I74" s="9"/>
      <c r="J74" s="10"/>
    </row>
    <row r="75" spans="2:10" ht="12.75">
      <c r="B75" s="6"/>
      <c r="C75" s="1"/>
      <c r="F75" s="1"/>
      <c r="G75" s="7"/>
      <c r="H75" s="8"/>
      <c r="I75" s="9"/>
      <c r="J75" s="10"/>
    </row>
    <row r="76" spans="2:10" ht="12.75">
      <c r="B76" s="6"/>
      <c r="C76" s="1"/>
      <c r="F76" s="1"/>
      <c r="G76" s="7"/>
      <c r="H76" s="8"/>
      <c r="I76" s="9"/>
      <c r="J76" s="10"/>
    </row>
    <row r="77" spans="2:10" ht="12.75">
      <c r="B77" s="6"/>
      <c r="C77" s="1"/>
      <c r="F77" s="1"/>
      <c r="G77" s="7"/>
      <c r="H77" s="8"/>
      <c r="I77" s="9"/>
      <c r="J77" s="10"/>
    </row>
    <row r="78" spans="2:10" ht="12.75">
      <c r="B78" s="6"/>
      <c r="C78" s="1"/>
      <c r="F78" s="1"/>
      <c r="G78" s="7"/>
      <c r="H78" s="8"/>
      <c r="I78" s="9"/>
      <c r="J78" s="10"/>
    </row>
    <row r="79" spans="2:10" ht="12.75">
      <c r="B79" s="6"/>
      <c r="C79" s="1"/>
      <c r="F79" s="1"/>
      <c r="G79" s="7"/>
      <c r="H79" s="8"/>
      <c r="I79" s="9"/>
      <c r="J79" s="10"/>
    </row>
    <row r="80" spans="2:10" ht="12.75">
      <c r="B80" s="6"/>
      <c r="C80" s="1"/>
      <c r="F80" s="1"/>
      <c r="G80" s="7"/>
      <c r="H80" s="8"/>
      <c r="I80" s="9"/>
      <c r="J80" s="10"/>
    </row>
    <row r="81" spans="2:10" ht="12.75">
      <c r="B81" s="6"/>
      <c r="C81" s="1"/>
      <c r="F81" s="1"/>
      <c r="G81" s="7"/>
      <c r="H81" s="8"/>
      <c r="I81" s="9"/>
      <c r="J81" s="10"/>
    </row>
    <row r="82" spans="2:10" ht="12.75">
      <c r="B82" s="6"/>
      <c r="C82" s="1"/>
      <c r="F82" s="1"/>
      <c r="G82" s="7"/>
      <c r="H82" s="8"/>
      <c r="I82" s="9"/>
      <c r="J82" s="10"/>
    </row>
    <row r="83" spans="2:10" ht="12.75">
      <c r="B83" s="6"/>
      <c r="C83" s="1"/>
      <c r="F83" s="1"/>
      <c r="G83" s="7"/>
      <c r="H83" s="8"/>
      <c r="I83" s="9"/>
      <c r="J83" s="10"/>
    </row>
    <row r="84" spans="2:10" ht="12.75">
      <c r="B84" s="6"/>
      <c r="C84" s="1"/>
      <c r="F84" s="1"/>
      <c r="G84" s="7"/>
      <c r="H84" s="8"/>
      <c r="I84" s="9"/>
      <c r="J84" s="10"/>
    </row>
    <row r="85" spans="2:10" ht="12.75">
      <c r="B85" s="6"/>
      <c r="C85" s="1"/>
      <c r="F85" s="1"/>
      <c r="G85" s="7"/>
      <c r="H85" s="8"/>
      <c r="I85" s="9"/>
      <c r="J85" s="10"/>
    </row>
    <row r="86" spans="2:10" ht="12.75">
      <c r="B86" s="6"/>
      <c r="C86" s="1"/>
      <c r="F86" s="1"/>
      <c r="G86" s="7"/>
      <c r="H86" s="8"/>
      <c r="I86" s="9"/>
      <c r="J86" s="10"/>
    </row>
    <row r="87" spans="2:10" ht="12.75">
      <c r="B87" s="6"/>
      <c r="C87" s="1"/>
      <c r="F87" s="1"/>
      <c r="G87" s="7"/>
      <c r="H87" s="8"/>
      <c r="I87" s="9"/>
      <c r="J87" s="10"/>
    </row>
    <row r="88" spans="2:10" ht="12.75">
      <c r="B88" s="6"/>
      <c r="C88" s="1"/>
      <c r="F88" s="1"/>
      <c r="G88" s="7"/>
      <c r="H88" s="8"/>
      <c r="I88" s="9"/>
      <c r="J88" s="10"/>
    </row>
    <row r="89" spans="2:10" ht="12.75">
      <c r="B89" s="6"/>
      <c r="C89" s="1"/>
      <c r="F89" s="1"/>
      <c r="G89" s="7"/>
      <c r="H89" s="8"/>
      <c r="I89" s="9"/>
      <c r="J89" s="10"/>
    </row>
  </sheetData>
  <sheetProtection/>
  <mergeCells count="4">
    <mergeCell ref="A2:J2"/>
    <mergeCell ref="A4:G4"/>
    <mergeCell ref="I4:J4"/>
    <mergeCell ref="H6:I6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6.75390625" style="0" customWidth="1"/>
    <col min="4" max="4" width="20.00390625" style="0" customWidth="1"/>
    <col min="5" max="5" width="19.75390625" style="0" customWidth="1"/>
    <col min="6" max="6" width="11.25390625" style="0" customWidth="1"/>
    <col min="7" max="7" width="10.875" style="0" customWidth="1"/>
    <col min="8" max="8" width="2.875" style="0" customWidth="1"/>
    <col min="10" max="10" width="11.125" style="0" customWidth="1"/>
    <col min="11" max="11" width="11.375" style="0" customWidth="1"/>
  </cols>
  <sheetData>
    <row r="1" ht="9" customHeight="1"/>
    <row r="2" spans="1:10" ht="33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9" t="str">
        <f>'Prez_ F'!A1:K1</f>
        <v>Kategorie F - kluci narození 2005 a mladší - na kolech - 800m, start 15:30</v>
      </c>
      <c r="B4" s="39"/>
      <c r="C4" s="39"/>
      <c r="D4" s="39"/>
      <c r="E4" s="39"/>
      <c r="F4" s="39"/>
      <c r="G4" s="39"/>
      <c r="H4" s="39"/>
      <c r="I4" s="39"/>
      <c r="J4" s="15">
        <v>40307</v>
      </c>
    </row>
    <row r="6" spans="2:10" ht="12.75"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5" t="s">
        <v>5</v>
      </c>
      <c r="H6" s="41" t="s">
        <v>6</v>
      </c>
      <c r="I6" s="41"/>
      <c r="J6" s="5" t="s">
        <v>7</v>
      </c>
    </row>
    <row r="7" spans="2:10" ht="12.75">
      <c r="B7" s="6" t="s">
        <v>8</v>
      </c>
      <c r="C7" s="1">
        <f>'Prez_ F'!H14</f>
        <v>232</v>
      </c>
      <c r="D7" t="str">
        <f>'Prez_ F'!I14</f>
        <v>BERAN Vojtěch</v>
      </c>
      <c r="E7" t="str">
        <f>'Prez_ F'!J14</f>
        <v>Přerov</v>
      </c>
      <c r="F7" s="1">
        <f>'Prez_ F'!K14</f>
        <v>2005</v>
      </c>
      <c r="G7" s="7">
        <v>0.0018287037037037037</v>
      </c>
      <c r="H7" s="8" t="s">
        <v>9</v>
      </c>
      <c r="I7" s="9">
        <f aca="true" t="shared" si="0" ref="I7:I38">G7-konst_6</f>
        <v>0</v>
      </c>
      <c r="J7" s="10">
        <f aca="true" t="shared" si="1" ref="J7:J38">0.8/((MINUTE(G7)*60+SECOND(G7))/3600)</f>
        <v>18.227848101265824</v>
      </c>
    </row>
    <row r="8" spans="2:10" ht="12.75">
      <c r="B8" s="6" t="s">
        <v>10</v>
      </c>
      <c r="C8" s="1">
        <f>'Prez_ F'!H12</f>
        <v>229</v>
      </c>
      <c r="D8" t="str">
        <f>'Prez_ F'!I12</f>
        <v>FRANKOVIČ Jan</v>
      </c>
      <c r="E8" t="str">
        <f>'Prez_ F'!J12</f>
        <v>Lipník nad Bečvou</v>
      </c>
      <c r="F8" s="1">
        <f>'Prez_ F'!K12</f>
        <v>2005</v>
      </c>
      <c r="G8" s="7">
        <v>0.001875</v>
      </c>
      <c r="H8" s="8" t="s">
        <v>9</v>
      </c>
      <c r="I8" s="9">
        <f t="shared" si="0"/>
        <v>4.629629629629623E-05</v>
      </c>
      <c r="J8" s="10">
        <f t="shared" si="1"/>
        <v>17.77777777777778</v>
      </c>
    </row>
    <row r="9" spans="2:11" ht="12.75">
      <c r="B9" s="6" t="s">
        <v>11</v>
      </c>
      <c r="C9" s="1">
        <f>'Prez_ F'!A17</f>
        <v>91</v>
      </c>
      <c r="D9" t="str">
        <f>'Prez_ F'!B17</f>
        <v>PROCHÁZKA Ondřej</v>
      </c>
      <c r="E9" t="str">
        <f>'Prez_ F'!C17</f>
        <v>Přerov</v>
      </c>
      <c r="F9" s="1">
        <f>'Prez_ F'!D17</f>
        <v>2005</v>
      </c>
      <c r="G9" s="7">
        <v>0.0019097222222222222</v>
      </c>
      <c r="H9" s="8" t="s">
        <v>9</v>
      </c>
      <c r="I9" s="9">
        <f t="shared" si="0"/>
        <v>8.101851851851846E-05</v>
      </c>
      <c r="J9" s="10">
        <f t="shared" si="1"/>
        <v>17.454545454545457</v>
      </c>
      <c r="K9" t="s">
        <v>12</v>
      </c>
    </row>
    <row r="10" spans="2:10" ht="12.75">
      <c r="B10" s="6" t="s">
        <v>13</v>
      </c>
      <c r="C10" s="1">
        <f>'Prez_ F'!A16</f>
        <v>72</v>
      </c>
      <c r="D10" t="str">
        <f>'Prez_ F'!B16</f>
        <v>PLHAL Tomáš</v>
      </c>
      <c r="E10" t="str">
        <f>'Prez_ F'!C16</f>
        <v>Přerov</v>
      </c>
      <c r="F10" s="1">
        <f>'Prez_ F'!D16</f>
        <v>2005</v>
      </c>
      <c r="G10" s="7">
        <v>0.002002314814814815</v>
      </c>
      <c r="H10" s="8" t="s">
        <v>9</v>
      </c>
      <c r="I10" s="9">
        <f t="shared" si="0"/>
        <v>0.00017361111111111114</v>
      </c>
      <c r="J10" s="10">
        <f t="shared" si="1"/>
        <v>16.647398843930638</v>
      </c>
    </row>
    <row r="11" spans="2:10" ht="12.75">
      <c r="B11" s="6" t="s">
        <v>14</v>
      </c>
      <c r="C11" s="1">
        <f>'Prez_ F'!A15</f>
        <v>60</v>
      </c>
      <c r="D11" t="str">
        <f>'Prez_ F'!B15</f>
        <v>ILÍK Štěpán</v>
      </c>
      <c r="E11" t="str">
        <f>'Prez_ F'!C15</f>
        <v>Přerov</v>
      </c>
      <c r="F11" s="1">
        <f>'Prez_ F'!D15</f>
        <v>2005</v>
      </c>
      <c r="G11" s="7">
        <v>0.0021064814814814813</v>
      </c>
      <c r="H11" s="8" t="s">
        <v>9</v>
      </c>
      <c r="I11" s="9">
        <f t="shared" si="0"/>
        <v>0.0002777777777777776</v>
      </c>
      <c r="J11" s="10">
        <f t="shared" si="1"/>
        <v>15.824175824175825</v>
      </c>
    </row>
    <row r="12" spans="2:10" ht="12.75">
      <c r="B12" s="6" t="s">
        <v>15</v>
      </c>
      <c r="C12" s="1">
        <f>'Prez_ F'!A24</f>
        <v>189</v>
      </c>
      <c r="D12" t="str">
        <f>'Prez_ F'!B24</f>
        <v>KRAMPLA Michal</v>
      </c>
      <c r="E12" t="str">
        <f>'Prez_ F'!C24</f>
        <v>Přerov-Předmostí</v>
      </c>
      <c r="F12" s="1">
        <f>'Prez_ F'!D24</f>
        <v>2005</v>
      </c>
      <c r="G12" s="7">
        <v>0.0021643518518518518</v>
      </c>
      <c r="H12" s="8" t="s">
        <v>9</v>
      </c>
      <c r="I12" s="9">
        <f t="shared" si="0"/>
        <v>0.00033564814814814807</v>
      </c>
      <c r="J12" s="10">
        <f t="shared" si="1"/>
        <v>15.401069518716579</v>
      </c>
    </row>
    <row r="13" spans="2:10" ht="12.75">
      <c r="B13" s="6" t="s">
        <v>16</v>
      </c>
      <c r="C13" s="1">
        <f>'Prez_ F'!A13</f>
        <v>44</v>
      </c>
      <c r="D13" t="str">
        <f>'Prez_ F'!B13</f>
        <v>TESAŘ Tomáš</v>
      </c>
      <c r="E13" t="str">
        <f>'Prez_ F'!C13</f>
        <v>Přerov</v>
      </c>
      <c r="F13" s="1">
        <f>'Prez_ F'!D13</f>
        <v>2005</v>
      </c>
      <c r="G13" s="7">
        <v>0.0021759259259259258</v>
      </c>
      <c r="H13" s="8" t="s">
        <v>9</v>
      </c>
      <c r="I13" s="9">
        <f t="shared" si="0"/>
        <v>0.00034722222222222207</v>
      </c>
      <c r="J13" s="10">
        <f t="shared" si="1"/>
        <v>15.319148936170214</v>
      </c>
    </row>
    <row r="14" spans="2:10" ht="12.75">
      <c r="B14" s="6" t="s">
        <v>17</v>
      </c>
      <c r="C14" s="1">
        <f>'Prez_ F'!A5</f>
        <v>407</v>
      </c>
      <c r="D14" t="str">
        <f>'Prez_ F'!B5</f>
        <v>KRUMPHOLC Adam</v>
      </c>
      <c r="E14" t="str">
        <f>'Prez_ F'!C5</f>
        <v>Přerov</v>
      </c>
      <c r="F14" s="1">
        <f>'Prez_ F'!D5</f>
        <v>2005</v>
      </c>
      <c r="G14" s="7">
        <v>0.0023032407407407407</v>
      </c>
      <c r="H14" s="8" t="s">
        <v>9</v>
      </c>
      <c r="I14" s="9">
        <f t="shared" si="0"/>
        <v>0.000474537037037037</v>
      </c>
      <c r="J14" s="10">
        <f t="shared" si="1"/>
        <v>14.472361809045227</v>
      </c>
    </row>
    <row r="15" spans="2:10" ht="12.75">
      <c r="B15" s="6" t="s">
        <v>18</v>
      </c>
      <c r="C15" s="1">
        <f>'Prez_ F'!H10</f>
        <v>222</v>
      </c>
      <c r="D15" t="str">
        <f>'Prez_ F'!I10</f>
        <v>DOHNAL Daniel</v>
      </c>
      <c r="E15" t="str">
        <f>'Prez_ F'!J10</f>
        <v>Lipnik nad Bečvou</v>
      </c>
      <c r="F15" s="1">
        <f>'Prez_ F'!K10</f>
        <v>2006</v>
      </c>
      <c r="G15" s="7">
        <v>0.002349537037037037</v>
      </c>
      <c r="H15" s="8" t="s">
        <v>9</v>
      </c>
      <c r="I15" s="9">
        <f t="shared" si="0"/>
        <v>0.0005208333333333334</v>
      </c>
      <c r="J15" s="10">
        <f t="shared" si="1"/>
        <v>14.187192118226601</v>
      </c>
    </row>
    <row r="16" spans="2:10" ht="12.75">
      <c r="B16" s="6" t="s">
        <v>19</v>
      </c>
      <c r="C16" s="1">
        <f>'Prez_ F'!H4</f>
        <v>201</v>
      </c>
      <c r="D16" t="str">
        <f>'Prez_ F'!I4</f>
        <v>BLAHA Lukáš</v>
      </c>
      <c r="E16" t="str">
        <f>'Prez_ F'!J4</f>
        <v>Přerov</v>
      </c>
      <c r="F16" s="1">
        <f>'Prez_ F'!K4</f>
        <v>2006</v>
      </c>
      <c r="G16" s="7">
        <v>0.002372685185185185</v>
      </c>
      <c r="H16" s="8" t="s">
        <v>9</v>
      </c>
      <c r="I16" s="9">
        <f t="shared" si="0"/>
        <v>0.0005439814814814814</v>
      </c>
      <c r="J16" s="10">
        <f t="shared" si="1"/>
        <v>14.04878048780488</v>
      </c>
    </row>
    <row r="17" spans="2:10" ht="12.75">
      <c r="B17" s="6" t="s">
        <v>20</v>
      </c>
      <c r="C17" s="1">
        <f>'Prez_ F'!H11</f>
        <v>226</v>
      </c>
      <c r="D17" t="str">
        <f>'Prez_ F'!I11</f>
        <v>KARLÍK Vojtěch</v>
      </c>
      <c r="E17" t="str">
        <f>'Prez_ F'!J11</f>
        <v>Přerov</v>
      </c>
      <c r="F17" s="1">
        <f>'Prez_ F'!K11</f>
        <v>2005</v>
      </c>
      <c r="G17" s="7">
        <v>0.0024074074074074076</v>
      </c>
      <c r="H17" s="8" t="s">
        <v>9</v>
      </c>
      <c r="I17" s="9">
        <f t="shared" si="0"/>
        <v>0.0005787037037037039</v>
      </c>
      <c r="J17" s="10">
        <f t="shared" si="1"/>
        <v>13.846153846153847</v>
      </c>
    </row>
    <row r="18" spans="2:10" ht="12.75">
      <c r="B18" s="6" t="s">
        <v>21</v>
      </c>
      <c r="C18" s="1">
        <f>'Prez_ F'!A6</f>
        <v>401</v>
      </c>
      <c r="D18" t="str">
        <f>'Prez_ F'!B6</f>
        <v>PLHAL Jan</v>
      </c>
      <c r="E18" t="str">
        <f>'Prez_ F'!C6</f>
        <v>Přerov</v>
      </c>
      <c r="F18" s="1">
        <f>'Prez_ F'!D6</f>
        <v>2005</v>
      </c>
      <c r="G18" s="7">
        <v>0.0024305555555555556</v>
      </c>
      <c r="H18" s="8" t="s">
        <v>9</v>
      </c>
      <c r="I18" s="9">
        <f t="shared" si="0"/>
        <v>0.0006018518518518519</v>
      </c>
      <c r="J18" s="10">
        <f t="shared" si="1"/>
        <v>13.714285714285715</v>
      </c>
    </row>
    <row r="19" spans="2:10" ht="12.75">
      <c r="B19" s="6" t="s">
        <v>22</v>
      </c>
      <c r="C19" s="1">
        <f>'Prez_ F'!A8</f>
        <v>417</v>
      </c>
      <c r="D19" t="str">
        <f>'Prez_ F'!B8</f>
        <v>BIJEČEK Sáva</v>
      </c>
      <c r="E19" t="str">
        <f>'Prez_ F'!C8</f>
        <v>Oldřichov</v>
      </c>
      <c r="F19" s="1">
        <f>'Prez_ F'!D8</f>
        <v>2005</v>
      </c>
      <c r="G19" s="7">
        <v>0.0025</v>
      </c>
      <c r="H19" s="8" t="s">
        <v>9</v>
      </c>
      <c r="I19" s="9">
        <f t="shared" si="0"/>
        <v>0.0006712962962962964</v>
      </c>
      <c r="J19" s="10">
        <f t="shared" si="1"/>
        <v>13.333333333333334</v>
      </c>
    </row>
    <row r="20" spans="2:10" ht="12.75">
      <c r="B20" s="6" t="s">
        <v>23</v>
      </c>
      <c r="C20" s="1">
        <f>'Prez_ F'!H5</f>
        <v>208</v>
      </c>
      <c r="D20" t="str">
        <f>'Prez_ F'!I5</f>
        <v>PAVELKA Marek</v>
      </c>
      <c r="E20" t="str">
        <f>'Prez_ F'!J5</f>
        <v>Radslavice</v>
      </c>
      <c r="F20" s="1">
        <f>'Prez_ F'!K5</f>
        <v>2005</v>
      </c>
      <c r="G20" s="7">
        <v>0.002511574074074074</v>
      </c>
      <c r="H20" s="8" t="s">
        <v>9</v>
      </c>
      <c r="I20" s="9">
        <f t="shared" si="0"/>
        <v>0.0006828703703703704</v>
      </c>
      <c r="J20" s="10">
        <f t="shared" si="1"/>
        <v>13.27188940092166</v>
      </c>
    </row>
    <row r="21" spans="2:10" ht="12.75">
      <c r="B21" s="6" t="s">
        <v>24</v>
      </c>
      <c r="C21" s="1">
        <f>'Prez_ F'!H17</f>
        <v>236</v>
      </c>
      <c r="D21" t="str">
        <f>'Prez_ F'!I17</f>
        <v>TATÝREK Tobias</v>
      </c>
      <c r="E21" t="str">
        <f>'Prez_ F'!J17</f>
        <v>Přerov</v>
      </c>
      <c r="F21" s="1">
        <f>'Prez_ F'!K17</f>
        <v>2005</v>
      </c>
      <c r="G21" s="7">
        <v>0.002523148148148148</v>
      </c>
      <c r="H21" s="8" t="s">
        <v>9</v>
      </c>
      <c r="I21" s="9">
        <f t="shared" si="0"/>
        <v>0.0006944444444444444</v>
      </c>
      <c r="J21" s="10">
        <f t="shared" si="1"/>
        <v>13.211009174311927</v>
      </c>
    </row>
    <row r="22" spans="2:10" ht="12.75">
      <c r="B22" s="6" t="s">
        <v>25</v>
      </c>
      <c r="C22" s="1">
        <f>'Prez_ F'!H16</f>
        <v>234</v>
      </c>
      <c r="D22" t="str">
        <f>'Prez_ F'!I16</f>
        <v>SOCHOR Jakub</v>
      </c>
      <c r="E22" t="str">
        <f>'Prez_ F'!J16</f>
        <v>Přerov</v>
      </c>
      <c r="F22" s="1">
        <f>'Prez_ F'!K16</f>
        <v>2005</v>
      </c>
      <c r="G22" s="7">
        <v>0.002534722222222222</v>
      </c>
      <c r="H22" s="8" t="s">
        <v>9</v>
      </c>
      <c r="I22" s="9">
        <f t="shared" si="0"/>
        <v>0.0007060185185185184</v>
      </c>
      <c r="J22" s="10">
        <f t="shared" si="1"/>
        <v>13.150684931506849</v>
      </c>
    </row>
    <row r="23" spans="2:10" ht="12.75">
      <c r="B23" s="6" t="s">
        <v>26</v>
      </c>
      <c r="C23" s="1">
        <f>'Prez_ F'!H8</f>
        <v>214</v>
      </c>
      <c r="D23" t="str">
        <f>'Prez_ F'!I8</f>
        <v>MOROŇ Daniel</v>
      </c>
      <c r="E23" t="str">
        <f>'Prez_ F'!J8</f>
        <v>Dolní Lhota</v>
      </c>
      <c r="F23" s="1">
        <f>'Prez_ F'!K8</f>
        <v>2005</v>
      </c>
      <c r="G23" s="7">
        <v>0.002546296296296296</v>
      </c>
      <c r="H23" s="8" t="s">
        <v>9</v>
      </c>
      <c r="I23" s="9">
        <f t="shared" si="0"/>
        <v>0.0007175925925925924</v>
      </c>
      <c r="J23" s="10">
        <f t="shared" si="1"/>
        <v>13.090909090909092</v>
      </c>
    </row>
    <row r="24" spans="2:10" ht="12.75">
      <c r="B24" s="6" t="s">
        <v>27</v>
      </c>
      <c r="C24" s="1">
        <f>'Prez_ F'!A18</f>
        <v>99</v>
      </c>
      <c r="D24" t="str">
        <f>'Prez_ F'!B18</f>
        <v>MÜLLER Alex</v>
      </c>
      <c r="E24" t="str">
        <f>'Prez_ F'!C18</f>
        <v>Valašské Meziříčí</v>
      </c>
      <c r="F24" s="1">
        <f>'Prez_ F'!D18</f>
        <v>2005</v>
      </c>
      <c r="G24" s="7">
        <v>0.0025694444444444445</v>
      </c>
      <c r="H24" s="8" t="s">
        <v>9</v>
      </c>
      <c r="I24" s="9">
        <f t="shared" si="0"/>
        <v>0.0007407407407407408</v>
      </c>
      <c r="J24" s="10">
        <f t="shared" si="1"/>
        <v>12.972972972972974</v>
      </c>
    </row>
    <row r="25" spans="2:10" ht="12.75">
      <c r="B25" s="6" t="s">
        <v>28</v>
      </c>
      <c r="C25" s="1">
        <f>'Prez_ F'!H7</f>
        <v>213</v>
      </c>
      <c r="D25" t="str">
        <f>'Prez_ F'!I7</f>
        <v>ŠKŇOUŘIL Matěj</v>
      </c>
      <c r="E25" t="str">
        <f>'Prez_ F'!J7</f>
        <v>Přerov</v>
      </c>
      <c r="F25" s="1">
        <f>'Prez_ F'!K7</f>
        <v>2006</v>
      </c>
      <c r="G25" s="7">
        <v>0.0025810185185185185</v>
      </c>
      <c r="H25" s="8" t="s">
        <v>9</v>
      </c>
      <c r="I25" s="9">
        <f t="shared" si="0"/>
        <v>0.0007523148148148148</v>
      </c>
      <c r="J25" s="10">
        <f t="shared" si="1"/>
        <v>12.914798206278027</v>
      </c>
    </row>
    <row r="26" spans="2:10" ht="12.75">
      <c r="B26" s="6" t="s">
        <v>29</v>
      </c>
      <c r="C26" s="1">
        <f>'Prez_ F'!A23</f>
        <v>188</v>
      </c>
      <c r="D26" t="str">
        <f>'Prez_ F'!B23</f>
        <v>DLUHOŠ Adam</v>
      </c>
      <c r="E26" t="str">
        <f>'Prez_ F'!C23</f>
        <v>Přerov</v>
      </c>
      <c r="F26" s="1">
        <f>'Prez_ F'!D23</f>
        <v>2005</v>
      </c>
      <c r="G26" s="7">
        <v>0.002627314814814815</v>
      </c>
      <c r="H26" s="8" t="s">
        <v>9</v>
      </c>
      <c r="I26" s="9">
        <f t="shared" si="0"/>
        <v>0.0007986111111111113</v>
      </c>
      <c r="J26" s="10">
        <f t="shared" si="1"/>
        <v>12.687224669603523</v>
      </c>
    </row>
    <row r="27" spans="2:10" ht="12.75">
      <c r="B27" s="6" t="s">
        <v>30</v>
      </c>
      <c r="C27" s="1">
        <f>'Prez_ F'!A7</f>
        <v>413</v>
      </c>
      <c r="D27" t="str">
        <f>'Prez_ F'!B7</f>
        <v>TOMICA Petr</v>
      </c>
      <c r="E27" t="str">
        <f>'Prez_ F'!C7</f>
        <v>Těrlicko</v>
      </c>
      <c r="F27" s="1">
        <f>'Prez_ F'!D7</f>
        <v>2006</v>
      </c>
      <c r="G27" s="7">
        <v>0.0026967592592592594</v>
      </c>
      <c r="H27" s="8" t="s">
        <v>9</v>
      </c>
      <c r="I27" s="9">
        <f t="shared" si="0"/>
        <v>0.0008680555555555557</v>
      </c>
      <c r="J27" s="10">
        <f t="shared" si="1"/>
        <v>12.360515021459229</v>
      </c>
    </row>
    <row r="28" spans="2:10" ht="12.75">
      <c r="B28" s="6" t="s">
        <v>31</v>
      </c>
      <c r="C28" s="1">
        <f>'Prez_ F'!A20</f>
        <v>130</v>
      </c>
      <c r="D28" t="str">
        <f>'Prez_ F'!B20</f>
        <v>MAŤA Adam</v>
      </c>
      <c r="E28" t="str">
        <f>'Prez_ F'!C20</f>
        <v>Bystřice pod Hostýnem</v>
      </c>
      <c r="F28" s="1">
        <f>'Prez_ F'!D20</f>
        <v>2006</v>
      </c>
      <c r="G28" s="7">
        <v>0.0027199074074074074</v>
      </c>
      <c r="H28" s="8" t="s">
        <v>9</v>
      </c>
      <c r="I28" s="9">
        <f t="shared" si="0"/>
        <v>0.0008912037037037037</v>
      </c>
      <c r="J28" s="10">
        <f t="shared" si="1"/>
        <v>12.25531914893617</v>
      </c>
    </row>
    <row r="29" spans="2:10" ht="12.75">
      <c r="B29" s="6" t="s">
        <v>32</v>
      </c>
      <c r="C29" s="1">
        <f>'Prez_ F'!H6</f>
        <v>210</v>
      </c>
      <c r="D29" t="str">
        <f>'Prez_ F'!I6</f>
        <v>HOSTASEK Daniel</v>
      </c>
      <c r="E29" t="str">
        <f>'Prez_ F'!J6</f>
        <v>Prerov</v>
      </c>
      <c r="F29" s="1">
        <f>'Prez_ F'!K6</f>
        <v>2005</v>
      </c>
      <c r="G29" s="7">
        <v>0.0027662037037037034</v>
      </c>
      <c r="H29" s="8" t="s">
        <v>9</v>
      </c>
      <c r="I29" s="9">
        <f t="shared" si="0"/>
        <v>0.0009374999999999997</v>
      </c>
      <c r="J29" s="10">
        <f t="shared" si="1"/>
        <v>12.050209205020922</v>
      </c>
    </row>
    <row r="30" spans="2:10" ht="12.75">
      <c r="B30" s="6" t="s">
        <v>36</v>
      </c>
      <c r="C30" s="1">
        <f>'Prez_ F'!H15</f>
        <v>233</v>
      </c>
      <c r="D30" t="str">
        <f>'Prez_ F'!I15</f>
        <v>KREJČÍŘ Mikuláš</v>
      </c>
      <c r="E30" t="str">
        <f>'Prez_ F'!J15</f>
        <v>Přerov</v>
      </c>
      <c r="F30" s="1">
        <f>'Prez_ F'!K15</f>
        <v>2005</v>
      </c>
      <c r="G30" s="7">
        <v>0.002789351851851852</v>
      </c>
      <c r="H30" s="8" t="s">
        <v>9</v>
      </c>
      <c r="I30" s="9">
        <f t="shared" si="0"/>
        <v>0.0009606481481481482</v>
      </c>
      <c r="J30" s="10">
        <f t="shared" si="1"/>
        <v>11.950207468879668</v>
      </c>
    </row>
    <row r="31" spans="2:10" ht="12.75">
      <c r="B31" s="6" t="s">
        <v>39</v>
      </c>
      <c r="C31" s="1">
        <f>'Prez_ F'!A22</f>
        <v>162</v>
      </c>
      <c r="D31" t="str">
        <f>'Prez_ F'!B22</f>
        <v>SKÁCEL Ondřej</v>
      </c>
      <c r="E31" t="str">
        <f>'Prez_ F'!C22</f>
        <v>Přerov</v>
      </c>
      <c r="F31" s="1">
        <f>'Prez_ F'!D22</f>
        <v>2005</v>
      </c>
      <c r="G31" s="7">
        <v>0.002916666666666667</v>
      </c>
      <c r="H31" s="8" t="s">
        <v>9</v>
      </c>
      <c r="I31" s="9">
        <f t="shared" si="0"/>
        <v>0.001087962962962963</v>
      </c>
      <c r="J31" s="10">
        <f t="shared" si="1"/>
        <v>11.428571428571429</v>
      </c>
    </row>
    <row r="32" spans="2:10" ht="12.75">
      <c r="B32" s="6" t="s">
        <v>40</v>
      </c>
      <c r="C32" s="1">
        <f>'Prez_ F'!H13</f>
        <v>231</v>
      </c>
      <c r="D32" t="str">
        <f>'Prez_ F'!I13</f>
        <v>HUŇKA Lukáš</v>
      </c>
      <c r="E32" t="str">
        <f>'Prez_ F'!J13</f>
        <v>Přerov</v>
      </c>
      <c r="F32" s="1">
        <f>'Prez_ F'!K13</f>
        <v>2005</v>
      </c>
      <c r="G32" s="7">
        <v>0.0029282407407407412</v>
      </c>
      <c r="H32" s="8" t="s">
        <v>9</v>
      </c>
      <c r="I32" s="9">
        <f t="shared" si="0"/>
        <v>0.0010995370370370375</v>
      </c>
      <c r="J32" s="10">
        <f t="shared" si="1"/>
        <v>11.383399209486168</v>
      </c>
    </row>
    <row r="33" spans="2:10" ht="12.75">
      <c r="B33" s="6" t="s">
        <v>41</v>
      </c>
      <c r="C33" s="1">
        <f>'Prez_ F'!A9</f>
        <v>420</v>
      </c>
      <c r="D33" t="str">
        <f>'Prez_ F'!B9</f>
        <v>KUČERA Adam</v>
      </c>
      <c r="E33" t="str">
        <f>'Prez_ F'!C9</f>
        <v>Přerov</v>
      </c>
      <c r="F33" s="1">
        <f>'Prez_ F'!D9</f>
        <v>2005</v>
      </c>
      <c r="G33" s="7">
        <v>0.0030555555555555557</v>
      </c>
      <c r="H33" s="8" t="s">
        <v>9</v>
      </c>
      <c r="I33" s="9">
        <f t="shared" si="0"/>
        <v>0.001226851851851852</v>
      </c>
      <c r="J33" s="10">
        <f t="shared" si="1"/>
        <v>10.90909090909091</v>
      </c>
    </row>
    <row r="34" spans="2:10" ht="12.75">
      <c r="B34" s="6" t="s">
        <v>42</v>
      </c>
      <c r="C34" s="1">
        <f>'Prez_ F'!H9</f>
        <v>220</v>
      </c>
      <c r="D34" t="str">
        <f>'Prez_ F'!I9</f>
        <v>KUKLA Jindřich</v>
      </c>
      <c r="E34" t="str">
        <f>'Prez_ F'!J9</f>
        <v>Radslavice</v>
      </c>
      <c r="F34" s="1">
        <f>'Prez_ F'!K9</f>
        <v>2006</v>
      </c>
      <c r="G34" s="7">
        <v>0.0031134259259259257</v>
      </c>
      <c r="H34" s="8" t="s">
        <v>9</v>
      </c>
      <c r="I34" s="9">
        <f t="shared" si="0"/>
        <v>0.001284722222222222</v>
      </c>
      <c r="J34" s="10">
        <f t="shared" si="1"/>
        <v>10.706319702602231</v>
      </c>
    </row>
    <row r="35" spans="2:10" ht="12.75">
      <c r="B35" s="6" t="s">
        <v>43</v>
      </c>
      <c r="C35" s="1">
        <f>'Prez_ F'!A19</f>
        <v>120</v>
      </c>
      <c r="D35" t="str">
        <f>'Prez_ F'!B19</f>
        <v>SLEZÁČEK Adam</v>
      </c>
      <c r="E35" t="str">
        <f>'Prez_ F'!C19</f>
        <v>Přerov</v>
      </c>
      <c r="F35" s="1">
        <f>'Prez_ F'!D19</f>
        <v>2005</v>
      </c>
      <c r="G35" s="7">
        <v>0.00318287037037037</v>
      </c>
      <c r="H35" s="8" t="s">
        <v>9</v>
      </c>
      <c r="I35" s="9">
        <f t="shared" si="0"/>
        <v>0.0013541666666666665</v>
      </c>
      <c r="J35" s="10">
        <f t="shared" si="1"/>
        <v>10.472727272727273</v>
      </c>
    </row>
    <row r="36" spans="2:10" ht="12.75">
      <c r="B36" s="6" t="s">
        <v>44</v>
      </c>
      <c r="C36" s="1">
        <f>'Prez_ F'!A21</f>
        <v>154</v>
      </c>
      <c r="D36" t="str">
        <f>'Prez_ F'!B21</f>
        <v>ŠPANER Ondřej</v>
      </c>
      <c r="E36" t="str">
        <f>'Prez_ F'!C21</f>
        <v>Olomouc</v>
      </c>
      <c r="F36" s="1">
        <f>'Prez_ F'!D21</f>
        <v>2006</v>
      </c>
      <c r="G36" s="7">
        <v>0.003993055555555556</v>
      </c>
      <c r="H36" s="8" t="s">
        <v>9</v>
      </c>
      <c r="I36" s="9">
        <f t="shared" si="0"/>
        <v>0.002164351851851852</v>
      </c>
      <c r="J36" s="10">
        <f t="shared" si="1"/>
        <v>8.347826086956522</v>
      </c>
    </row>
    <row r="37" spans="2:10" ht="12.75">
      <c r="B37" s="6" t="s">
        <v>45</v>
      </c>
      <c r="C37" s="1">
        <f>'Prez_ F'!A4</f>
        <v>405</v>
      </c>
      <c r="D37" t="str">
        <f>'Prez_ F'!B4</f>
        <v>JOHN Denis</v>
      </c>
      <c r="E37" t="str">
        <f>'Prez_ F'!C4</f>
        <v>Olomouc</v>
      </c>
      <c r="F37" s="1">
        <f>'Prez_ F'!D4</f>
        <v>2006</v>
      </c>
      <c r="G37" s="7">
        <v>0.004097222222222223</v>
      </c>
      <c r="H37" s="8" t="s">
        <v>9</v>
      </c>
      <c r="I37" s="9">
        <f t="shared" si="0"/>
        <v>0.0022685185185185187</v>
      </c>
      <c r="J37" s="10">
        <f t="shared" si="1"/>
        <v>8.135593220338984</v>
      </c>
    </row>
    <row r="38" spans="2:10" ht="12.75">
      <c r="B38" s="6" t="s">
        <v>46</v>
      </c>
      <c r="C38" s="1">
        <f>'Prez_ F'!A12</f>
        <v>24</v>
      </c>
      <c r="D38" t="str">
        <f>'Prez_ F'!B12</f>
        <v>KARAS Tomáš</v>
      </c>
      <c r="E38" t="str">
        <f>'Prez_ F'!C12</f>
        <v>Přerov</v>
      </c>
      <c r="F38" s="1">
        <f>'Prez_ F'!D12</f>
        <v>2006</v>
      </c>
      <c r="G38" s="7">
        <v>0.004247685185185185</v>
      </c>
      <c r="H38" s="8" t="s">
        <v>9</v>
      </c>
      <c r="I38" s="9">
        <f t="shared" si="0"/>
        <v>0.002418981481481481</v>
      </c>
      <c r="J38" s="10">
        <f t="shared" si="1"/>
        <v>7.84741144414169</v>
      </c>
    </row>
    <row r="39" spans="2:10" ht="12.75">
      <c r="B39" s="6" t="s">
        <v>47</v>
      </c>
      <c r="C39" s="1">
        <f>'Prez_ F'!A10</f>
        <v>421</v>
      </c>
      <c r="D39" t="str">
        <f>'Prez_ F'!B10</f>
        <v>KUČERA Vladimír</v>
      </c>
      <c r="E39" t="str">
        <f>'Prez_ F'!C10</f>
        <v>Přerov</v>
      </c>
      <c r="F39" s="11">
        <f>'Prez_ F'!D10</f>
        <v>2003</v>
      </c>
      <c r="G39" s="7" t="s">
        <v>68</v>
      </c>
      <c r="H39" s="8"/>
      <c r="I39" s="9"/>
      <c r="J39" s="10"/>
    </row>
    <row r="40" spans="2:10" ht="12.75">
      <c r="B40" s="6" t="s">
        <v>48</v>
      </c>
      <c r="C40" s="1">
        <f>'Prez_ F'!A11</f>
        <v>9</v>
      </c>
      <c r="D40" t="str">
        <f>'Prez_ F'!B11</f>
        <v>POMIKLO Samuel</v>
      </c>
      <c r="E40" t="str">
        <f>'Prez_ F'!C11</f>
        <v>Ostrava</v>
      </c>
      <c r="F40" s="1">
        <f>'Prez_ F'!D11</f>
        <v>2006</v>
      </c>
      <c r="G40" s="7" t="s">
        <v>68</v>
      </c>
      <c r="H40" s="8"/>
      <c r="I40" s="9"/>
      <c r="J40" s="10"/>
    </row>
    <row r="41" spans="2:10" ht="12.75">
      <c r="B41" s="6" t="s">
        <v>49</v>
      </c>
      <c r="C41" s="1">
        <f>'Prez_ F'!A14</f>
        <v>58</v>
      </c>
      <c r="D41" t="str">
        <f>'Prez_ F'!B14</f>
        <v>BINAR Jakub</v>
      </c>
      <c r="E41" t="str">
        <f>'Prez_ F'!C14</f>
        <v>Poruba</v>
      </c>
      <c r="F41" s="1">
        <f>'Prez_ F'!D14</f>
        <v>2005</v>
      </c>
      <c r="G41" s="7" t="s">
        <v>68</v>
      </c>
      <c r="H41" s="8"/>
      <c r="I41" s="9"/>
      <c r="J41" s="10"/>
    </row>
    <row r="42" spans="2:10" ht="12.75">
      <c r="B42" s="6"/>
      <c r="C42" s="1"/>
      <c r="F42" s="1"/>
      <c r="G42" s="7"/>
      <c r="H42" s="8"/>
      <c r="I42" s="9"/>
      <c r="J42" s="10"/>
    </row>
    <row r="43" spans="2:10" ht="12.75">
      <c r="B43" s="6"/>
      <c r="C43" s="1"/>
      <c r="F43" s="1"/>
      <c r="G43" s="7"/>
      <c r="H43" s="8"/>
      <c r="I43" s="9"/>
      <c r="J43" s="10"/>
    </row>
    <row r="44" spans="2:10" ht="12.75">
      <c r="B44" s="6"/>
      <c r="C44" s="1"/>
      <c r="F44" s="1"/>
      <c r="G44" s="7"/>
      <c r="H44" s="8"/>
      <c r="I44" s="9"/>
      <c r="J44" s="10"/>
    </row>
    <row r="45" spans="2:10" ht="12.75">
      <c r="B45" s="6"/>
      <c r="C45" s="1"/>
      <c r="F45" s="1"/>
      <c r="G45" s="7"/>
      <c r="H45" s="8"/>
      <c r="I45" s="9"/>
      <c r="J45" s="10"/>
    </row>
    <row r="46" spans="2:10" ht="12.75">
      <c r="B46" s="6"/>
      <c r="C46" s="1"/>
      <c r="F46" s="1"/>
      <c r="G46" s="7"/>
      <c r="H46" s="8"/>
      <c r="I46" s="9"/>
      <c r="J46" s="10"/>
    </row>
    <row r="47" spans="2:10" ht="12.75">
      <c r="B47" s="6"/>
      <c r="C47" s="1"/>
      <c r="F47" s="1"/>
      <c r="G47" s="7"/>
      <c r="H47" s="8"/>
      <c r="I47" s="9"/>
      <c r="J47" s="10"/>
    </row>
    <row r="48" spans="2:10" ht="12.75">
      <c r="B48" s="6"/>
      <c r="C48" s="1"/>
      <c r="F48" s="1"/>
      <c r="G48" s="7"/>
      <c r="H48" s="8"/>
      <c r="I48" s="9"/>
      <c r="J48" s="10"/>
    </row>
    <row r="49" spans="2:10" ht="12.75">
      <c r="B49" s="6"/>
      <c r="C49" s="1"/>
      <c r="F49" s="1"/>
      <c r="G49" s="7"/>
      <c r="H49" s="8"/>
      <c r="I49" s="9"/>
      <c r="J49" s="10"/>
    </row>
    <row r="50" spans="2:10" ht="12.75">
      <c r="B50" s="6"/>
      <c r="C50" s="1"/>
      <c r="F50" s="1"/>
      <c r="G50" s="7"/>
      <c r="H50" s="8"/>
      <c r="I50" s="9"/>
      <c r="J50" s="10"/>
    </row>
    <row r="51" spans="2:10" ht="12.75">
      <c r="B51" s="6"/>
      <c r="C51" s="1"/>
      <c r="F51" s="1"/>
      <c r="G51" s="7"/>
      <c r="H51" s="8"/>
      <c r="I51" s="9"/>
      <c r="J51" s="10"/>
    </row>
    <row r="52" spans="2:10" ht="12.75">
      <c r="B52" s="6"/>
      <c r="C52" s="1"/>
      <c r="F52" s="1"/>
      <c r="G52" s="7"/>
      <c r="H52" s="8"/>
      <c r="I52" s="9"/>
      <c r="J52" s="10"/>
    </row>
    <row r="53" spans="2:10" ht="12.75">
      <c r="B53" s="6"/>
      <c r="C53" s="1"/>
      <c r="F53" s="1"/>
      <c r="G53" s="7"/>
      <c r="H53" s="8"/>
      <c r="I53" s="9"/>
      <c r="J53" s="10"/>
    </row>
    <row r="54" spans="2:10" ht="12.75">
      <c r="B54" s="6"/>
      <c r="C54" s="1"/>
      <c r="F54" s="1"/>
      <c r="G54" s="7"/>
      <c r="H54" s="8"/>
      <c r="I54" s="9"/>
      <c r="J54" s="10"/>
    </row>
    <row r="55" spans="2:10" ht="12.75">
      <c r="B55" s="6"/>
      <c r="C55" s="1"/>
      <c r="F55" s="1"/>
      <c r="G55" s="7"/>
      <c r="H55" s="8"/>
      <c r="I55" s="9"/>
      <c r="J55" s="10"/>
    </row>
    <row r="56" spans="2:10" ht="12.75">
      <c r="B56" s="6"/>
      <c r="C56" s="1"/>
      <c r="F56" s="1"/>
      <c r="G56" s="7"/>
      <c r="H56" s="8"/>
      <c r="I56" s="9"/>
      <c r="J56" s="10"/>
    </row>
    <row r="57" spans="2:10" ht="12.75">
      <c r="B57" s="6"/>
      <c r="C57" s="1"/>
      <c r="F57" s="1"/>
      <c r="G57" s="7"/>
      <c r="H57" s="8"/>
      <c r="I57" s="9"/>
      <c r="J57" s="10"/>
    </row>
    <row r="58" spans="2:10" ht="12.75">
      <c r="B58" s="6"/>
      <c r="C58" s="1"/>
      <c r="F58" s="1"/>
      <c r="G58" s="7"/>
      <c r="H58" s="8"/>
      <c r="I58" s="9"/>
      <c r="J58" s="10"/>
    </row>
    <row r="59" spans="2:10" ht="12.75">
      <c r="B59" s="6"/>
      <c r="C59" s="1"/>
      <c r="F59" s="1"/>
      <c r="G59" s="7"/>
      <c r="H59" s="8"/>
      <c r="I59" s="9"/>
      <c r="J59" s="10"/>
    </row>
    <row r="60" spans="2:10" ht="12.75">
      <c r="B60" s="6"/>
      <c r="C60" s="1"/>
      <c r="F60" s="1"/>
      <c r="G60" s="7"/>
      <c r="H60" s="8"/>
      <c r="I60" s="9"/>
      <c r="J60" s="10"/>
    </row>
    <row r="61" spans="2:10" ht="12.75">
      <c r="B61" s="6"/>
      <c r="C61" s="1"/>
      <c r="F61" s="1"/>
      <c r="G61" s="7"/>
      <c r="H61" s="8"/>
      <c r="I61" s="9"/>
      <c r="J61" s="10"/>
    </row>
    <row r="62" spans="2:10" ht="12.75">
      <c r="B62" s="6"/>
      <c r="C62" s="1"/>
      <c r="F62" s="1"/>
      <c r="G62" s="7"/>
      <c r="H62" s="8"/>
      <c r="I62" s="9"/>
      <c r="J62" s="10"/>
    </row>
    <row r="63" spans="2:10" ht="12.75">
      <c r="B63" s="6"/>
      <c r="C63" s="1"/>
      <c r="F63" s="1"/>
      <c r="G63" s="7"/>
      <c r="H63" s="8"/>
      <c r="I63" s="9"/>
      <c r="J63" s="10"/>
    </row>
    <row r="64" spans="2:10" ht="12.75">
      <c r="B64" s="6"/>
      <c r="C64" s="1"/>
      <c r="F64" s="1"/>
      <c r="G64" s="7"/>
      <c r="H64" s="8"/>
      <c r="I64" s="9"/>
      <c r="J64" s="10"/>
    </row>
    <row r="65" spans="2:10" ht="12.75">
      <c r="B65" s="6"/>
      <c r="C65" s="1"/>
      <c r="F65" s="1"/>
      <c r="G65" s="7"/>
      <c r="H65" s="8"/>
      <c r="I65" s="9"/>
      <c r="J65" s="10"/>
    </row>
    <row r="66" spans="2:10" ht="12.75">
      <c r="B66" s="6"/>
      <c r="C66" s="1"/>
      <c r="F66" s="1"/>
      <c r="G66" s="7"/>
      <c r="H66" s="8"/>
      <c r="I66" s="9"/>
      <c r="J66" s="10"/>
    </row>
    <row r="67" spans="2:10" ht="12.75">
      <c r="B67" s="6"/>
      <c r="C67" s="1"/>
      <c r="F67" s="1"/>
      <c r="G67" s="7"/>
      <c r="H67" s="8"/>
      <c r="I67" s="9"/>
      <c r="J67" s="10"/>
    </row>
    <row r="68" spans="2:10" ht="12.75">
      <c r="B68" s="6"/>
      <c r="C68" s="1"/>
      <c r="F68" s="1"/>
      <c r="G68" s="7"/>
      <c r="H68" s="8"/>
      <c r="I68" s="9"/>
      <c r="J68" s="10"/>
    </row>
    <row r="69" spans="2:10" ht="12.75">
      <c r="B69" s="6"/>
      <c r="C69" s="1"/>
      <c r="F69" s="1"/>
      <c r="G69" s="7"/>
      <c r="H69" s="8"/>
      <c r="I69" s="9"/>
      <c r="J69" s="10"/>
    </row>
    <row r="70" spans="2:10" ht="12.75">
      <c r="B70" s="6"/>
      <c r="C70" s="1"/>
      <c r="F70" s="1"/>
      <c r="G70" s="7"/>
      <c r="H70" s="8"/>
      <c r="I70" s="9"/>
      <c r="J70" s="10"/>
    </row>
    <row r="71" spans="2:10" ht="12.75">
      <c r="B71" s="6"/>
      <c r="C71" s="1"/>
      <c r="F71" s="1"/>
      <c r="G71" s="7"/>
      <c r="H71" s="8"/>
      <c r="I71" s="9"/>
      <c r="J71" s="10"/>
    </row>
    <row r="72" spans="2:10" ht="12.75">
      <c r="B72" s="6"/>
      <c r="C72" s="1"/>
      <c r="F72" s="1"/>
      <c r="G72" s="7"/>
      <c r="H72" s="8"/>
      <c r="I72" s="9"/>
      <c r="J72" s="10"/>
    </row>
    <row r="73" spans="2:10" ht="12.75">
      <c r="B73" s="6"/>
      <c r="C73" s="1"/>
      <c r="F73" s="1"/>
      <c r="G73" s="7"/>
      <c r="H73" s="8"/>
      <c r="I73" s="9"/>
      <c r="J73" s="10"/>
    </row>
    <row r="74" spans="2:10" ht="12.75">
      <c r="B74" s="6"/>
      <c r="C74" s="1"/>
      <c r="F74" s="1"/>
      <c r="G74" s="7"/>
      <c r="H74" s="8"/>
      <c r="I74" s="9"/>
      <c r="J74" s="10"/>
    </row>
    <row r="75" spans="2:10" ht="12.75">
      <c r="B75" s="6"/>
      <c r="C75" s="1"/>
      <c r="F75" s="1"/>
      <c r="G75" s="7"/>
      <c r="H75" s="8"/>
      <c r="I75" s="9"/>
      <c r="J75" s="10"/>
    </row>
    <row r="76" spans="2:10" ht="12.75">
      <c r="B76" s="6"/>
      <c r="C76" s="1"/>
      <c r="F76" s="1"/>
      <c r="G76" s="7"/>
      <c r="H76" s="8"/>
      <c r="I76" s="9"/>
      <c r="J76" s="10"/>
    </row>
    <row r="77" spans="2:10" ht="12.75">
      <c r="B77" s="6"/>
      <c r="C77" s="1"/>
      <c r="F77" s="1"/>
      <c r="G77" s="7"/>
      <c r="H77" s="8"/>
      <c r="I77" s="9"/>
      <c r="J77" s="10"/>
    </row>
    <row r="78" spans="2:10" ht="12.75">
      <c r="B78" s="6"/>
      <c r="C78" s="1"/>
      <c r="F78" s="1"/>
      <c r="G78" s="7"/>
      <c r="H78" s="8"/>
      <c r="I78" s="9"/>
      <c r="J78" s="10"/>
    </row>
    <row r="79" spans="2:10" ht="12.75">
      <c r="B79" s="6"/>
      <c r="C79" s="1"/>
      <c r="F79" s="1"/>
      <c r="G79" s="7"/>
      <c r="H79" s="8"/>
      <c r="I79" s="9"/>
      <c r="J79" s="10"/>
    </row>
    <row r="80" spans="2:10" ht="12.75">
      <c r="B80" s="6"/>
      <c r="C80" s="1"/>
      <c r="F80" s="1"/>
      <c r="G80" s="7"/>
      <c r="H80" s="8"/>
      <c r="I80" s="9"/>
      <c r="J80" s="10"/>
    </row>
    <row r="81" spans="2:10" ht="12.75">
      <c r="B81" s="6"/>
      <c r="C81" s="1"/>
      <c r="F81" s="1"/>
      <c r="G81" s="7"/>
      <c r="H81" s="8"/>
      <c r="I81" s="9"/>
      <c r="J81" s="10"/>
    </row>
    <row r="82" spans="2:10" ht="12.75">
      <c r="B82" s="6"/>
      <c r="C82" s="1"/>
      <c r="F82" s="1"/>
      <c r="G82" s="7"/>
      <c r="H82" s="8"/>
      <c r="I82" s="9"/>
      <c r="J82" s="10"/>
    </row>
    <row r="83" spans="2:10" ht="12.75">
      <c r="B83" s="6"/>
      <c r="C83" s="1"/>
      <c r="F83" s="1"/>
      <c r="G83" s="7"/>
      <c r="H83" s="8"/>
      <c r="I83" s="9"/>
      <c r="J83" s="10"/>
    </row>
    <row r="84" spans="2:10" ht="12.75">
      <c r="B84" s="6"/>
      <c r="C84" s="1"/>
      <c r="F84" s="1"/>
      <c r="G84" s="7"/>
      <c r="H84" s="8"/>
      <c r="I84" s="9"/>
      <c r="J84" s="10"/>
    </row>
    <row r="85" spans="2:10" ht="12.75">
      <c r="B85" s="6"/>
      <c r="C85" s="1"/>
      <c r="F85" s="1"/>
      <c r="G85" s="7"/>
      <c r="H85" s="8"/>
      <c r="I85" s="9"/>
      <c r="J85" s="10"/>
    </row>
    <row r="86" spans="2:10" ht="12.75">
      <c r="B86" s="6"/>
      <c r="C86" s="1"/>
      <c r="F86" s="1"/>
      <c r="G86" s="7"/>
      <c r="H86" s="8"/>
      <c r="I86" s="9"/>
      <c r="J86" s="10"/>
    </row>
    <row r="87" spans="2:10" ht="12.75">
      <c r="B87" s="6"/>
      <c r="C87" s="1"/>
      <c r="F87" s="1"/>
      <c r="G87" s="7"/>
      <c r="H87" s="8"/>
      <c r="I87" s="9"/>
      <c r="J87" s="10"/>
    </row>
    <row r="88" spans="2:10" ht="12.75">
      <c r="B88" s="6"/>
      <c r="C88" s="1"/>
      <c r="F88" s="1"/>
      <c r="G88" s="7"/>
      <c r="H88" s="8"/>
      <c r="I88" s="9"/>
      <c r="J88" s="10"/>
    </row>
    <row r="89" spans="2:10" ht="12.75">
      <c r="B89" s="6"/>
      <c r="C89" s="1"/>
      <c r="F89" s="1"/>
      <c r="G89" s="7"/>
      <c r="H89" s="8"/>
      <c r="I89" s="9"/>
      <c r="J89" s="10"/>
    </row>
    <row r="90" spans="2:10" ht="12.75">
      <c r="B90" s="6"/>
      <c r="C90" s="1"/>
      <c r="F90" s="1"/>
      <c r="G90" s="7"/>
      <c r="H90" s="8"/>
      <c r="I90" s="9"/>
      <c r="J90" s="10"/>
    </row>
  </sheetData>
  <sheetProtection/>
  <mergeCells count="3">
    <mergeCell ref="A2:J2"/>
    <mergeCell ref="A4:I4"/>
    <mergeCell ref="H6:I6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1">
      <selection activeCell="A4" sqref="A4:I4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6.75390625" style="0" customWidth="1"/>
    <col min="4" max="4" width="20.00390625" style="0" customWidth="1"/>
    <col min="5" max="5" width="17.125" style="0" customWidth="1"/>
    <col min="6" max="6" width="11.25390625" style="0" customWidth="1"/>
    <col min="7" max="7" width="10.875" style="0" customWidth="1"/>
    <col min="8" max="8" width="3.375" style="0" customWidth="1"/>
    <col min="10" max="10" width="11.125" style="0" customWidth="1"/>
    <col min="11" max="11" width="11.375" style="0" customWidth="1"/>
  </cols>
  <sheetData>
    <row r="1" ht="9" customHeight="1"/>
    <row r="2" spans="1:10" ht="33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9" t="str">
        <f>'Prez_ G'!A1:K1</f>
        <v>Kategorie G - kluci narození 2005 a mladší - odrážedla - 250m, start 16:00</v>
      </c>
      <c r="B4" s="39"/>
      <c r="C4" s="39"/>
      <c r="D4" s="39"/>
      <c r="E4" s="39"/>
      <c r="F4" s="39"/>
      <c r="G4" s="39"/>
      <c r="H4" s="39"/>
      <c r="I4" s="39"/>
      <c r="J4" s="15">
        <v>40307</v>
      </c>
    </row>
    <row r="6" spans="2:10" ht="12.75"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5" t="s">
        <v>5</v>
      </c>
      <c r="H6" s="41" t="s">
        <v>6</v>
      </c>
      <c r="I6" s="41"/>
      <c r="J6" s="5" t="s">
        <v>7</v>
      </c>
    </row>
    <row r="7" spans="2:10" ht="12.75">
      <c r="B7" s="6" t="s">
        <v>8</v>
      </c>
      <c r="C7" s="1">
        <f>'Prez_ G'!A6</f>
        <v>414</v>
      </c>
      <c r="D7" t="str">
        <f>'Prez_ G'!B6</f>
        <v>TOMICA Petr</v>
      </c>
      <c r="E7" t="str">
        <f>'Prez_ G'!C6</f>
        <v>Těrlicko</v>
      </c>
      <c r="F7" s="1">
        <f>'Prez_ G'!D6</f>
        <v>2006</v>
      </c>
      <c r="G7" s="7">
        <v>0.0008333333333333334</v>
      </c>
      <c r="H7" s="8" t="s">
        <v>9</v>
      </c>
      <c r="I7" s="9">
        <f aca="true" t="shared" si="0" ref="I7:I38">G7-konst_7</f>
        <v>0</v>
      </c>
      <c r="J7" s="10">
        <f aca="true" t="shared" si="1" ref="J7:J38">0.25/((MINUTE(G7)*60+SECOND(G7))/3600)</f>
        <v>12.5</v>
      </c>
    </row>
    <row r="8" spans="2:10" ht="12.75">
      <c r="B8" s="6" t="s">
        <v>10</v>
      </c>
      <c r="C8" s="1">
        <f>'Prez_ G'!A7</f>
        <v>416</v>
      </c>
      <c r="D8" t="str">
        <f>'Prez_ G'!B7</f>
        <v>NOVÁK Martin</v>
      </c>
      <c r="E8" t="str">
        <f>'Prez_ G'!C7</f>
        <v>Bystřice</v>
      </c>
      <c r="F8" s="1">
        <f>'Prez_ G'!D7</f>
        <v>2006</v>
      </c>
      <c r="G8" s="7">
        <v>0.0009606481481481481</v>
      </c>
      <c r="H8" s="8" t="s">
        <v>9</v>
      </c>
      <c r="I8" s="9">
        <f t="shared" si="0"/>
        <v>0.0001273148148148147</v>
      </c>
      <c r="J8" s="10">
        <f t="shared" si="1"/>
        <v>10.843373493975903</v>
      </c>
    </row>
    <row r="9" spans="2:11" ht="12.75">
      <c r="B9" s="6" t="s">
        <v>11</v>
      </c>
      <c r="C9" s="1">
        <f>'Prez_ G'!A20</f>
        <v>183</v>
      </c>
      <c r="D9" t="str">
        <f>'Prez_ G'!B20</f>
        <v>ROHAN Michal</v>
      </c>
      <c r="E9" t="str">
        <f>'Prez_ G'!C20</f>
        <v>Přerov</v>
      </c>
      <c r="F9" s="1">
        <f>'Prez_ G'!D20</f>
        <v>2007</v>
      </c>
      <c r="G9" s="7">
        <v>0.0009953703703703704</v>
      </c>
      <c r="H9" s="8" t="s">
        <v>9</v>
      </c>
      <c r="I9" s="9">
        <f t="shared" si="0"/>
        <v>0.00016203703703703703</v>
      </c>
      <c r="J9" s="10">
        <f t="shared" si="1"/>
        <v>10.465116279069766</v>
      </c>
      <c r="K9" t="s">
        <v>12</v>
      </c>
    </row>
    <row r="10" spans="2:10" ht="12.75">
      <c r="B10" s="6" t="s">
        <v>13</v>
      </c>
      <c r="C10" s="1">
        <f>'Prez_ G'!A18</f>
        <v>140</v>
      </c>
      <c r="D10" t="str">
        <f>'Prez_ G'!B18</f>
        <v>DĚDEK Sebastien</v>
      </c>
      <c r="E10" t="str">
        <f>'Prez_ G'!C18</f>
        <v>Zlín</v>
      </c>
      <c r="F10" s="1">
        <f>'Prez_ G'!D18</f>
        <v>2007</v>
      </c>
      <c r="G10" s="7">
        <v>0.0010300925925925926</v>
      </c>
      <c r="H10" s="8" t="s">
        <v>9</v>
      </c>
      <c r="I10" s="9">
        <f t="shared" si="0"/>
        <v>0.00019675925925925926</v>
      </c>
      <c r="J10" s="10">
        <f t="shared" si="1"/>
        <v>10.112359550561798</v>
      </c>
    </row>
    <row r="11" spans="2:10" ht="12.75">
      <c r="B11" s="6" t="s">
        <v>14</v>
      </c>
      <c r="C11" s="1">
        <f>'Prez_ G'!A17</f>
        <v>139</v>
      </c>
      <c r="D11" t="str">
        <f>'Prez_ G'!B17</f>
        <v>DĚDEK Benjamin</v>
      </c>
      <c r="E11" t="str">
        <f>'Prez_ G'!C17</f>
        <v>Zlín</v>
      </c>
      <c r="F11" s="1">
        <f>'Prez_ G'!D17</f>
        <v>2007</v>
      </c>
      <c r="G11" s="7">
        <v>0.0010416666666666667</v>
      </c>
      <c r="H11" s="8" t="s">
        <v>9</v>
      </c>
      <c r="I11" s="9">
        <f t="shared" si="0"/>
        <v>0.00020833333333333327</v>
      </c>
      <c r="J11" s="10">
        <f t="shared" si="1"/>
        <v>10</v>
      </c>
    </row>
    <row r="12" spans="2:10" ht="12.75">
      <c r="B12" s="6" t="s">
        <v>15</v>
      </c>
      <c r="C12" s="1">
        <f>'Prez_ G'!H4</f>
        <v>227</v>
      </c>
      <c r="D12" t="str">
        <f>'Prez_ G'!I4</f>
        <v>HODÚR Jakub</v>
      </c>
      <c r="E12" t="str">
        <f>'Prez_ G'!J4</f>
        <v>Olomouc</v>
      </c>
      <c r="F12" s="1">
        <f>'Prez_ G'!K4</f>
        <v>2006</v>
      </c>
      <c r="G12" s="7">
        <v>0.0010648148148148147</v>
      </c>
      <c r="H12" s="8" t="s">
        <v>9</v>
      </c>
      <c r="I12" s="9">
        <f t="shared" si="0"/>
        <v>0.00023148148148148127</v>
      </c>
      <c r="J12" s="10">
        <f t="shared" si="1"/>
        <v>9.782608695652174</v>
      </c>
    </row>
    <row r="13" spans="2:10" ht="12.75">
      <c r="B13" s="6" t="s">
        <v>16</v>
      </c>
      <c r="C13" s="1">
        <f>'Prez_ G'!H13</f>
        <v>255</v>
      </c>
      <c r="D13" t="str">
        <f>'Prez_ G'!I13</f>
        <v>KAPUSTKA Jakub</v>
      </c>
      <c r="E13" t="str">
        <f>'Prez_ G'!J13</f>
        <v>Přerov</v>
      </c>
      <c r="F13" s="1">
        <f>'Prez_ G'!K13</f>
        <v>2007</v>
      </c>
      <c r="G13" s="7">
        <v>0.0010879629629629629</v>
      </c>
      <c r="H13" s="8" t="s">
        <v>9</v>
      </c>
      <c r="I13" s="9">
        <f t="shared" si="0"/>
        <v>0.0002546296296296295</v>
      </c>
      <c r="J13" s="10">
        <f t="shared" si="1"/>
        <v>9.574468085106382</v>
      </c>
    </row>
    <row r="14" spans="2:10" ht="12.75">
      <c r="B14" s="6" t="s">
        <v>17</v>
      </c>
      <c r="C14" s="1">
        <f>'Prez_ G'!H11</f>
        <v>253</v>
      </c>
      <c r="D14" t="str">
        <f>'Prez_ G'!I11</f>
        <v>TALA Erik</v>
      </c>
      <c r="E14" t="str">
        <f>'Prez_ G'!J11</f>
        <v>Bochoř</v>
      </c>
      <c r="F14" s="1">
        <f>'Prez_ G'!K11</f>
        <v>2006</v>
      </c>
      <c r="G14" s="7">
        <v>0.001099537037037037</v>
      </c>
      <c r="H14" s="8" t="s">
        <v>9</v>
      </c>
      <c r="I14" s="9">
        <f t="shared" si="0"/>
        <v>0.0002662037037037037</v>
      </c>
      <c r="J14" s="10">
        <f t="shared" si="1"/>
        <v>9.473684210526315</v>
      </c>
    </row>
    <row r="15" spans="2:10" ht="12.75">
      <c r="B15" s="6" t="s">
        <v>18</v>
      </c>
      <c r="C15" s="1">
        <f>'Prez_ G'!H5</f>
        <v>230</v>
      </c>
      <c r="D15" t="str">
        <f>'Prez_ G'!I5</f>
        <v>BUČKO David</v>
      </c>
      <c r="E15" t="str">
        <f>'Prez_ G'!J5</f>
        <v>Přerov-Předmostí</v>
      </c>
      <c r="F15" s="1">
        <f>'Prez_ G'!K5</f>
        <v>2008</v>
      </c>
      <c r="G15" s="7">
        <v>0.0012268518518518518</v>
      </c>
      <c r="H15" s="8" t="s">
        <v>9</v>
      </c>
      <c r="I15" s="9">
        <f t="shared" si="0"/>
        <v>0.0003935185185185184</v>
      </c>
      <c r="J15" s="10">
        <f t="shared" si="1"/>
        <v>8.49056603773585</v>
      </c>
    </row>
    <row r="16" spans="2:10" ht="12.75">
      <c r="B16" s="6" t="s">
        <v>19</v>
      </c>
      <c r="C16" s="1">
        <f>'Prez_ G'!A21</f>
        <v>206</v>
      </c>
      <c r="D16" t="str">
        <f>'Prez_ G'!B21</f>
        <v>SÝKORA Jakub</v>
      </c>
      <c r="E16" t="str">
        <f>'Prez_ G'!C21</f>
        <v>Přerov</v>
      </c>
      <c r="F16" s="1">
        <f>'Prez_ G'!D21</f>
        <v>2007</v>
      </c>
      <c r="G16" s="7">
        <v>0.001261574074074074</v>
      </c>
      <c r="H16" s="8" t="s">
        <v>9</v>
      </c>
      <c r="I16" s="9">
        <f t="shared" si="0"/>
        <v>0.00042824074074074064</v>
      </c>
      <c r="J16" s="10">
        <f t="shared" si="1"/>
        <v>8.256880733944953</v>
      </c>
    </row>
    <row r="17" spans="2:10" ht="12.75">
      <c r="B17" s="6" t="s">
        <v>20</v>
      </c>
      <c r="C17" s="1">
        <f>'Prez_ G'!A8</f>
        <v>427</v>
      </c>
      <c r="D17" t="str">
        <f>'Prez_ G'!B8</f>
        <v>PULCHERT Ondřej</v>
      </c>
      <c r="E17" t="str">
        <f>'Prez_ G'!C8</f>
        <v>Přerov</v>
      </c>
      <c r="F17" s="1">
        <f>'Prez_ G'!D8</f>
        <v>2006</v>
      </c>
      <c r="G17" s="7">
        <v>0.0013078703703703705</v>
      </c>
      <c r="H17" s="8" t="s">
        <v>9</v>
      </c>
      <c r="I17" s="9">
        <f t="shared" si="0"/>
        <v>0.0004745370370370371</v>
      </c>
      <c r="J17" s="10">
        <f t="shared" si="1"/>
        <v>7.964601769911504</v>
      </c>
    </row>
    <row r="18" spans="2:10" ht="12.75">
      <c r="B18" s="6" t="s">
        <v>21</v>
      </c>
      <c r="C18" s="1">
        <f>'Prez_ G'!H14</f>
        <v>257</v>
      </c>
      <c r="D18" t="str">
        <f>'Prez_ G'!I14</f>
        <v>HLAVÁČ Matěj</v>
      </c>
      <c r="E18" t="str">
        <f>'Prez_ G'!J14</f>
        <v>Přerov</v>
      </c>
      <c r="F18" s="1">
        <f>'Prez_ G'!K14</f>
        <v>2007</v>
      </c>
      <c r="G18" s="7">
        <v>0.0013425925925925925</v>
      </c>
      <c r="H18" s="8" t="s">
        <v>9</v>
      </c>
      <c r="I18" s="9">
        <f t="shared" si="0"/>
        <v>0.0005092592592592591</v>
      </c>
      <c r="J18" s="10">
        <f t="shared" si="1"/>
        <v>7.758620689655173</v>
      </c>
    </row>
    <row r="19" spans="2:10" ht="12.75">
      <c r="B19" s="6" t="s">
        <v>22</v>
      </c>
      <c r="C19" s="1">
        <f>'Prez_ G'!H10</f>
        <v>252</v>
      </c>
      <c r="D19" t="str">
        <f>'Prez_ G'!I10</f>
        <v>CHUPÁČ Jakub</v>
      </c>
      <c r="E19" t="str">
        <f>'Prez_ G'!J10</f>
        <v>Přerov</v>
      </c>
      <c r="F19" s="1">
        <f>'Prez_ G'!K10</f>
        <v>2006</v>
      </c>
      <c r="G19" s="7">
        <v>0.001597222222222222</v>
      </c>
      <c r="H19" s="8" t="s">
        <v>9</v>
      </c>
      <c r="I19" s="9">
        <f t="shared" si="0"/>
        <v>0.0007638888888888887</v>
      </c>
      <c r="J19" s="10">
        <f t="shared" si="1"/>
        <v>6.521739130434783</v>
      </c>
    </row>
    <row r="20" spans="2:10" ht="12.75">
      <c r="B20" s="6" t="s">
        <v>23</v>
      </c>
      <c r="C20" s="1">
        <f>'Prez_ G'!H12</f>
        <v>254</v>
      </c>
      <c r="D20" t="str">
        <f>'Prez_ G'!I12</f>
        <v>KAPUSTKA Matěj</v>
      </c>
      <c r="E20" t="str">
        <f>'Prez_ G'!J12</f>
        <v>Přerov</v>
      </c>
      <c r="F20" s="1">
        <f>'Prez_ G'!K12</f>
        <v>2007</v>
      </c>
      <c r="G20" s="7">
        <v>0.001689814814814815</v>
      </c>
      <c r="H20" s="8" t="s">
        <v>9</v>
      </c>
      <c r="I20" s="9">
        <f t="shared" si="0"/>
        <v>0.0008564814814814816</v>
      </c>
      <c r="J20" s="10">
        <f t="shared" si="1"/>
        <v>6.164383561643836</v>
      </c>
    </row>
    <row r="21" spans="2:10" ht="12.75">
      <c r="B21" s="6" t="s">
        <v>24</v>
      </c>
      <c r="C21" s="1">
        <f>'Prez_ G'!A22</f>
        <v>221</v>
      </c>
      <c r="D21" t="str">
        <f>'Prez_ G'!B22</f>
        <v>KRÁLÍK Matyáš</v>
      </c>
      <c r="E21" t="str">
        <f>'Prez_ G'!C22</f>
        <v>Dřevohostice</v>
      </c>
      <c r="F21" s="1">
        <f>'Prez_ G'!D22</f>
        <v>2007</v>
      </c>
      <c r="G21" s="7">
        <v>0.0017245370370370372</v>
      </c>
      <c r="H21" s="8" t="s">
        <v>9</v>
      </c>
      <c r="I21" s="9">
        <f t="shared" si="0"/>
        <v>0.0008912037037037038</v>
      </c>
      <c r="J21" s="10">
        <f t="shared" si="1"/>
        <v>6.040268456375839</v>
      </c>
    </row>
    <row r="22" spans="2:10" ht="12.75">
      <c r="B22" s="6" t="s">
        <v>25</v>
      </c>
      <c r="C22" s="1">
        <f>'Prez_ G'!H15</f>
        <v>258</v>
      </c>
      <c r="D22" t="str">
        <f>'Prez_ G'!I15</f>
        <v>MACHÁČEK Martin</v>
      </c>
      <c r="E22" t="str">
        <f>'Prez_ G'!J15</f>
        <v>Troubky</v>
      </c>
      <c r="F22" s="1">
        <f>'Prez_ G'!K15</f>
        <v>2008</v>
      </c>
      <c r="G22" s="7">
        <v>0.0017476851851851852</v>
      </c>
      <c r="H22" s="8" t="s">
        <v>9</v>
      </c>
      <c r="I22" s="9">
        <f t="shared" si="0"/>
        <v>0.0009143518518518518</v>
      </c>
      <c r="J22" s="10">
        <f t="shared" si="1"/>
        <v>5.960264900662252</v>
      </c>
    </row>
    <row r="23" spans="2:10" ht="12.75">
      <c r="B23" s="6" t="s">
        <v>26</v>
      </c>
      <c r="C23" s="1">
        <f>'Prez_ G'!A19</f>
        <v>167</v>
      </c>
      <c r="D23" t="str">
        <f>'Prez_ G'!B19</f>
        <v>HARAŠTA Matěj</v>
      </c>
      <c r="E23" t="str">
        <f>'Prez_ G'!C19</f>
        <v>Přerov - Předmostí</v>
      </c>
      <c r="F23" s="1">
        <f>'Prez_ G'!D19</f>
        <v>2008</v>
      </c>
      <c r="G23" s="7">
        <v>0.0017939814814814815</v>
      </c>
      <c r="H23" s="8" t="s">
        <v>9</v>
      </c>
      <c r="I23" s="9">
        <f t="shared" si="0"/>
        <v>0.0009606481481481481</v>
      </c>
      <c r="J23" s="10">
        <f t="shared" si="1"/>
        <v>5.806451612903226</v>
      </c>
    </row>
    <row r="24" spans="2:10" ht="12.75">
      <c r="B24" s="6" t="s">
        <v>27</v>
      </c>
      <c r="C24" s="1">
        <f>'Prez_ G'!H8</f>
        <v>250</v>
      </c>
      <c r="D24" t="str">
        <f>'Prez_ G'!I8</f>
        <v>ŽYDEL Filip</v>
      </c>
      <c r="E24" t="str">
        <f>'Prez_ G'!J8</f>
        <v>Přerov</v>
      </c>
      <c r="F24" s="1">
        <f>'Prez_ G'!K8</f>
        <v>2007</v>
      </c>
      <c r="G24" s="7">
        <v>0.0018171296296296297</v>
      </c>
      <c r="H24" s="8" t="s">
        <v>9</v>
      </c>
      <c r="I24" s="9">
        <f t="shared" si="0"/>
        <v>0.0009837962962962964</v>
      </c>
      <c r="J24" s="10">
        <f t="shared" si="1"/>
        <v>5.732484076433121</v>
      </c>
    </row>
    <row r="25" spans="2:10" ht="12.75">
      <c r="B25" s="6" t="s">
        <v>28</v>
      </c>
      <c r="C25" s="1">
        <f>'Prez_ G'!H6</f>
        <v>241</v>
      </c>
      <c r="D25" t="str">
        <f>'Prez_ G'!I6</f>
        <v>PŘIKRYL Josef</v>
      </c>
      <c r="E25" t="str">
        <f>'Prez_ G'!J6</f>
        <v>Přerov-předmostí</v>
      </c>
      <c r="F25" s="1">
        <f>'Prez_ G'!K6</f>
        <v>2007</v>
      </c>
      <c r="G25" s="7">
        <v>0.0018402777777777777</v>
      </c>
      <c r="H25" s="8" t="s">
        <v>9</v>
      </c>
      <c r="I25" s="9">
        <f t="shared" si="0"/>
        <v>0.0010069444444444444</v>
      </c>
      <c r="J25" s="10">
        <f t="shared" si="1"/>
        <v>5.660377358490566</v>
      </c>
    </row>
    <row r="26" spans="2:10" ht="12.75">
      <c r="B26" s="6" t="s">
        <v>29</v>
      </c>
      <c r="C26" s="1">
        <f>'Prez_ G'!A24</f>
        <v>225</v>
      </c>
      <c r="D26" t="str">
        <f>'Prez_ G'!B24</f>
        <v>SKROVNY Matyas</v>
      </c>
      <c r="E26" t="str">
        <f>'Prez_ G'!C24</f>
        <v>Přerov</v>
      </c>
      <c r="F26" s="1">
        <f>'Prez_ G'!D24</f>
        <v>2008</v>
      </c>
      <c r="G26" s="7">
        <v>0.002002314814814815</v>
      </c>
      <c r="H26" s="8" t="s">
        <v>9</v>
      </c>
      <c r="I26" s="9">
        <f t="shared" si="0"/>
        <v>0.0011689814814814813</v>
      </c>
      <c r="J26" s="10">
        <f t="shared" si="1"/>
        <v>5.202312138728324</v>
      </c>
    </row>
    <row r="27" spans="2:10" ht="12.75">
      <c r="B27" s="6" t="s">
        <v>30</v>
      </c>
      <c r="C27" s="1">
        <f>'Prez_ G'!A13</f>
        <v>436</v>
      </c>
      <c r="D27" t="str">
        <f>'Prez_ G'!B13</f>
        <v>HLAVÁČ Stanislav</v>
      </c>
      <c r="E27" t="str">
        <f>'Prez_ G'!C13</f>
        <v>Přerov</v>
      </c>
      <c r="F27" s="1">
        <f>'Prez_ G'!D13</f>
        <v>2006</v>
      </c>
      <c r="G27" s="7">
        <v>0.002673611111111111</v>
      </c>
      <c r="H27" s="8" t="s">
        <v>9</v>
      </c>
      <c r="I27" s="9">
        <f t="shared" si="0"/>
        <v>0.0018402777777777775</v>
      </c>
      <c r="J27" s="10">
        <f t="shared" si="1"/>
        <v>3.8961038961038965</v>
      </c>
    </row>
    <row r="28" spans="2:10" ht="12.75">
      <c r="B28" s="6" t="s">
        <v>31</v>
      </c>
      <c r="C28" s="1">
        <f>'Prez_ G'!A9</f>
        <v>432</v>
      </c>
      <c r="D28" t="str">
        <f>'Prez_ G'!B9</f>
        <v>PAVLÍK Jan</v>
      </c>
      <c r="E28" t="str">
        <f>'Prez_ G'!C9</f>
        <v>Lipník</v>
      </c>
      <c r="F28" s="1">
        <f>'Prez_ G'!D9</f>
        <v>2008</v>
      </c>
      <c r="G28" s="7">
        <v>0.002870370370370371</v>
      </c>
      <c r="H28" s="8" t="s">
        <v>9</v>
      </c>
      <c r="I28" s="9">
        <f t="shared" si="0"/>
        <v>0.0020370370370370373</v>
      </c>
      <c r="J28" s="10">
        <f t="shared" si="1"/>
        <v>3.629032258064516</v>
      </c>
    </row>
    <row r="29" spans="2:10" ht="12.75">
      <c r="B29" s="6" t="s">
        <v>32</v>
      </c>
      <c r="C29" s="1">
        <f>'Prez_ G'!A4</f>
        <v>365</v>
      </c>
      <c r="D29" t="str">
        <f>'Prez_ G'!B4</f>
        <v>NOVÁK Tomáš</v>
      </c>
      <c r="E29" t="str">
        <f>'Prez_ G'!C4</f>
        <v>Zlín</v>
      </c>
      <c r="F29" s="1">
        <f>'Prez_ G'!D4</f>
        <v>2008</v>
      </c>
      <c r="G29" s="7">
        <v>0.002905092592592593</v>
      </c>
      <c r="H29" s="8" t="s">
        <v>9</v>
      </c>
      <c r="I29" s="9">
        <f t="shared" si="0"/>
        <v>0.0020717592592592593</v>
      </c>
      <c r="J29" s="10">
        <f t="shared" si="1"/>
        <v>3.585657370517928</v>
      </c>
    </row>
    <row r="30" spans="2:10" ht="12.75">
      <c r="B30" s="6" t="s">
        <v>36</v>
      </c>
      <c r="C30" s="1">
        <f>'Prez_ G'!A15</f>
        <v>92</v>
      </c>
      <c r="D30" t="str">
        <f>'Prez_ G'!B15</f>
        <v>PROCHÁZKA Matěj</v>
      </c>
      <c r="E30" t="str">
        <f>'Prez_ G'!C15</f>
        <v>Přerov</v>
      </c>
      <c r="F30" s="1">
        <f>'Prez_ G'!D15</f>
        <v>2007</v>
      </c>
      <c r="G30" s="7">
        <v>0.0029861111111111113</v>
      </c>
      <c r="H30" s="8" t="s">
        <v>9</v>
      </c>
      <c r="I30" s="9">
        <f t="shared" si="0"/>
        <v>0.0021527777777777778</v>
      </c>
      <c r="J30" s="10">
        <f t="shared" si="1"/>
        <v>3.488372093023256</v>
      </c>
    </row>
    <row r="31" spans="2:10" ht="12.75">
      <c r="B31" s="6" t="s">
        <v>39</v>
      </c>
      <c r="C31" s="1">
        <f>'Prez_ G'!H9</f>
        <v>251</v>
      </c>
      <c r="D31" t="str">
        <f>'Prez_ G'!I9</f>
        <v>VOLNÝ Jakub</v>
      </c>
      <c r="E31" t="str">
        <f>'Prez_ G'!J9</f>
        <v>Osek nad Bečvou</v>
      </c>
      <c r="F31" s="1">
        <f>'Prez_ G'!K9</f>
        <v>2007</v>
      </c>
      <c r="G31" s="7">
        <v>0.0030208333333333333</v>
      </c>
      <c r="H31" s="8" t="s">
        <v>9</v>
      </c>
      <c r="I31" s="9">
        <f t="shared" si="0"/>
        <v>0.0021874999999999998</v>
      </c>
      <c r="J31" s="10">
        <f t="shared" si="1"/>
        <v>3.4482758620689657</v>
      </c>
    </row>
    <row r="32" spans="2:10" ht="12.75">
      <c r="B32" s="6" t="s">
        <v>40</v>
      </c>
      <c r="C32" s="1">
        <f>'Prez_ G'!A14</f>
        <v>437</v>
      </c>
      <c r="D32" t="str">
        <f>'Prez_ G'!B14</f>
        <v>CECH Matyáš</v>
      </c>
      <c r="E32" t="str">
        <f>'Prez_ G'!C14</f>
        <v>Přerov</v>
      </c>
      <c r="F32" s="1">
        <f>'Prez_ G'!D14</f>
        <v>2007</v>
      </c>
      <c r="G32" s="7">
        <v>0.003148148148148148</v>
      </c>
      <c r="H32" s="8" t="s">
        <v>9</v>
      </c>
      <c r="I32" s="9">
        <f t="shared" si="0"/>
        <v>0.0023148148148148147</v>
      </c>
      <c r="J32" s="10">
        <f t="shared" si="1"/>
        <v>3.3088235294117645</v>
      </c>
    </row>
    <row r="33" spans="2:10" ht="12.75">
      <c r="B33" s="6" t="s">
        <v>41</v>
      </c>
      <c r="C33" s="1">
        <f>'Prez_ G'!A10</f>
        <v>433</v>
      </c>
      <c r="D33" t="str">
        <f>'Prez_ G'!B10</f>
        <v>PODROUŽEK Tadeáš</v>
      </c>
      <c r="E33" t="str">
        <f>'Prez_ G'!C10</f>
        <v>Přerov</v>
      </c>
      <c r="F33" s="1">
        <f>'Prez_ G'!D10</f>
        <v>2008</v>
      </c>
      <c r="G33" s="7">
        <v>0.003321759259259259</v>
      </c>
      <c r="H33" s="8" t="s">
        <v>9</v>
      </c>
      <c r="I33" s="9">
        <f t="shared" si="0"/>
        <v>0.0024884259259259256</v>
      </c>
      <c r="J33" s="10">
        <f t="shared" si="1"/>
        <v>3.1358885017421603</v>
      </c>
    </row>
    <row r="34" spans="2:10" ht="12.75">
      <c r="B34" s="6" t="s">
        <v>42</v>
      </c>
      <c r="C34" s="1">
        <f>'Prez_ G'!A16</f>
        <v>119</v>
      </c>
      <c r="D34" t="str">
        <f>'Prez_ G'!B16</f>
        <v>SLEZÁČEK Ondřej</v>
      </c>
      <c r="E34" t="str">
        <f>'Prez_ G'!C16</f>
        <v>Přerov</v>
      </c>
      <c r="F34" s="1">
        <f>'Prez_ G'!D16</f>
        <v>2008</v>
      </c>
      <c r="G34" s="7">
        <v>0.003969907407407407</v>
      </c>
      <c r="H34" s="8" t="s">
        <v>9</v>
      </c>
      <c r="I34" s="9">
        <f t="shared" si="0"/>
        <v>0.0031365740740740737</v>
      </c>
      <c r="J34" s="10">
        <f t="shared" si="1"/>
        <v>2.6239067055393583</v>
      </c>
    </row>
    <row r="35" spans="2:10" ht="12.75">
      <c r="B35" s="6" t="s">
        <v>43</v>
      </c>
      <c r="C35" s="1">
        <f>'Prez_ G'!A23</f>
        <v>223</v>
      </c>
      <c r="D35" t="str">
        <f>'Prez_ G'!B23</f>
        <v>DOHNAL Matyáš</v>
      </c>
      <c r="E35" t="str">
        <f>'Prez_ G'!C23</f>
        <v>Lipnik nad Bečvou</v>
      </c>
      <c r="F35" s="1">
        <f>'Prez_ G'!D23</f>
        <v>2008</v>
      </c>
      <c r="G35" s="7">
        <v>0.0040625</v>
      </c>
      <c r="H35" s="8" t="s">
        <v>9</v>
      </c>
      <c r="I35" s="9">
        <f t="shared" si="0"/>
        <v>0.0032291666666666666</v>
      </c>
      <c r="J35" s="10">
        <f t="shared" si="1"/>
        <v>2.564102564102564</v>
      </c>
    </row>
    <row r="36" spans="2:10" ht="12.75">
      <c r="B36" s="6" t="s">
        <v>44</v>
      </c>
      <c r="C36" s="1">
        <f>'Prez_ G'!A5</f>
        <v>408</v>
      </c>
      <c r="D36" t="str">
        <f>'Prez_ G'!B5</f>
        <v>ŠTĚPÁN Filip</v>
      </c>
      <c r="E36" t="str">
        <f>'Prez_ G'!C5</f>
        <v>Lipník</v>
      </c>
      <c r="F36" s="1">
        <f>'Prez_ G'!D5</f>
        <v>2008</v>
      </c>
      <c r="G36" s="7">
        <v>0.004872685185185186</v>
      </c>
      <c r="H36" s="8" t="s">
        <v>9</v>
      </c>
      <c r="I36" s="9">
        <f t="shared" si="0"/>
        <v>0.004039351851851852</v>
      </c>
      <c r="J36" s="10">
        <f t="shared" si="1"/>
        <v>2.137767220902613</v>
      </c>
    </row>
    <row r="37" spans="2:10" ht="12.75">
      <c r="B37" s="6" t="s">
        <v>45</v>
      </c>
      <c r="C37" s="1">
        <f>'Prez_ G'!A12</f>
        <v>435</v>
      </c>
      <c r="D37" t="str">
        <f>'Prez_ G'!B12</f>
        <v>HLAVÁČ Patrik</v>
      </c>
      <c r="E37" t="str">
        <f>'Prez_ G'!C12</f>
        <v>Přerov</v>
      </c>
      <c r="F37" s="1">
        <f>'Prez_ G'!D12</f>
        <v>2007</v>
      </c>
      <c r="G37" s="7">
        <v>0.0060648148148148145</v>
      </c>
      <c r="H37" s="8" t="s">
        <v>9</v>
      </c>
      <c r="I37" s="9">
        <f t="shared" si="0"/>
        <v>0.005231481481481481</v>
      </c>
      <c r="J37" s="10">
        <f t="shared" si="1"/>
        <v>1.717557251908397</v>
      </c>
    </row>
    <row r="38" spans="2:10" ht="12.75">
      <c r="B38" s="6" t="s">
        <v>46</v>
      </c>
      <c r="C38" s="1">
        <f>'Prez_ G'!A11</f>
        <v>434</v>
      </c>
      <c r="D38" t="str">
        <f>'Prez_ G'!B11</f>
        <v>HLAVÁČ David</v>
      </c>
      <c r="E38" t="str">
        <f>'Prez_ G'!C11</f>
        <v>Přerov</v>
      </c>
      <c r="F38" s="1">
        <f>'Prez_ G'!D11</f>
        <v>2007</v>
      </c>
      <c r="G38" s="7">
        <v>0.006076388888888889</v>
      </c>
      <c r="H38" s="8" t="s">
        <v>9</v>
      </c>
      <c r="I38" s="9">
        <f t="shared" si="0"/>
        <v>0.0052430555555555555</v>
      </c>
      <c r="J38" s="10">
        <f t="shared" si="1"/>
        <v>1.7142857142857142</v>
      </c>
    </row>
    <row r="39" spans="2:10" ht="12.75">
      <c r="B39" s="6" t="s">
        <v>47</v>
      </c>
      <c r="C39" s="1">
        <f>'Prez_ G'!H7</f>
        <v>244</v>
      </c>
      <c r="D39" t="str">
        <f>'Prez_ G'!I7</f>
        <v>ANDRÝSEK Aleš</v>
      </c>
      <c r="E39" t="str">
        <f>'Prez_ G'!J7</f>
        <v>Kozlovice-Přerov</v>
      </c>
      <c r="F39" s="1">
        <f>'Prez_ G'!K7</f>
        <v>2007</v>
      </c>
      <c r="G39" s="7" t="s">
        <v>68</v>
      </c>
      <c r="H39" s="8"/>
      <c r="I39" s="9"/>
      <c r="J39" s="10"/>
    </row>
    <row r="40" spans="2:10" ht="12.75">
      <c r="B40" s="6"/>
      <c r="C40" s="1"/>
      <c r="F40" s="1"/>
      <c r="G40" s="7"/>
      <c r="H40" s="8"/>
      <c r="I40" s="9"/>
      <c r="J40" s="10"/>
    </row>
    <row r="41" spans="2:10" ht="12.75">
      <c r="B41" s="6"/>
      <c r="C41" s="1"/>
      <c r="F41" s="1"/>
      <c r="G41" s="7"/>
      <c r="H41" s="8"/>
      <c r="I41" s="9"/>
      <c r="J41" s="10"/>
    </row>
    <row r="42" spans="2:10" ht="12.75">
      <c r="B42" s="6"/>
      <c r="C42" s="1"/>
      <c r="F42" s="1"/>
      <c r="G42" s="7"/>
      <c r="H42" s="8"/>
      <c r="I42" s="9"/>
      <c r="J42" s="10"/>
    </row>
    <row r="43" spans="2:10" ht="12.75">
      <c r="B43" s="6"/>
      <c r="C43" s="1"/>
      <c r="F43" s="1"/>
      <c r="G43" s="7"/>
      <c r="H43" s="8"/>
      <c r="I43" s="9"/>
      <c r="J43" s="10"/>
    </row>
    <row r="44" spans="2:10" ht="12.75">
      <c r="B44" s="6"/>
      <c r="C44" s="1"/>
      <c r="F44" s="1"/>
      <c r="G44" s="7"/>
      <c r="H44" s="8"/>
      <c r="I44" s="9"/>
      <c r="J44" s="10"/>
    </row>
    <row r="45" spans="2:10" ht="12.75">
      <c r="B45" s="6"/>
      <c r="C45" s="1"/>
      <c r="F45" s="1"/>
      <c r="G45" s="7"/>
      <c r="H45" s="8"/>
      <c r="I45" s="9"/>
      <c r="J45" s="10"/>
    </row>
    <row r="46" spans="2:10" ht="12.75">
      <c r="B46" s="6"/>
      <c r="C46" s="1"/>
      <c r="F46" s="1"/>
      <c r="G46" s="7"/>
      <c r="H46" s="8"/>
      <c r="I46" s="9"/>
      <c r="J46" s="10"/>
    </row>
    <row r="47" spans="2:10" ht="12.75">
      <c r="B47" s="6"/>
      <c r="C47" s="1"/>
      <c r="F47" s="1"/>
      <c r="G47" s="7"/>
      <c r="H47" s="8"/>
      <c r="I47" s="9"/>
      <c r="J47" s="10"/>
    </row>
    <row r="48" spans="2:10" ht="12.75">
      <c r="B48" s="6"/>
      <c r="C48" s="1"/>
      <c r="F48" s="1"/>
      <c r="G48" s="7"/>
      <c r="H48" s="8"/>
      <c r="I48" s="9"/>
      <c r="J48" s="10"/>
    </row>
    <row r="49" spans="2:10" ht="12.75">
      <c r="B49" s="6"/>
      <c r="C49" s="1"/>
      <c r="F49" s="1"/>
      <c r="G49" s="7"/>
      <c r="H49" s="8"/>
      <c r="I49" s="9"/>
      <c r="J49" s="10"/>
    </row>
    <row r="50" spans="2:10" ht="12.75">
      <c r="B50" s="6"/>
      <c r="C50" s="1"/>
      <c r="F50" s="1"/>
      <c r="G50" s="7"/>
      <c r="H50" s="8"/>
      <c r="I50" s="9"/>
      <c r="J50" s="10"/>
    </row>
    <row r="51" spans="2:10" ht="12.75">
      <c r="B51" s="6"/>
      <c r="C51" s="1"/>
      <c r="F51" s="1"/>
      <c r="G51" s="7"/>
      <c r="H51" s="8"/>
      <c r="I51" s="9"/>
      <c r="J51" s="10"/>
    </row>
    <row r="52" spans="2:10" ht="12.75">
      <c r="B52" s="6"/>
      <c r="C52" s="1"/>
      <c r="F52" s="1"/>
      <c r="G52" s="7"/>
      <c r="H52" s="8"/>
      <c r="I52" s="9"/>
      <c r="J52" s="10"/>
    </row>
    <row r="53" spans="2:10" ht="12.75">
      <c r="B53" s="6"/>
      <c r="C53" s="1"/>
      <c r="F53" s="1"/>
      <c r="G53" s="7"/>
      <c r="H53" s="8"/>
      <c r="I53" s="9"/>
      <c r="J53" s="10"/>
    </row>
    <row r="54" spans="2:10" ht="12.75">
      <c r="B54" s="6"/>
      <c r="C54" s="1"/>
      <c r="F54" s="1"/>
      <c r="G54" s="7"/>
      <c r="H54" s="8"/>
      <c r="I54" s="9"/>
      <c r="J54" s="10"/>
    </row>
    <row r="55" spans="2:10" ht="12.75">
      <c r="B55" s="6"/>
      <c r="C55" s="1"/>
      <c r="F55" s="1"/>
      <c r="G55" s="7"/>
      <c r="H55" s="8"/>
      <c r="I55" s="9"/>
      <c r="J55" s="10"/>
    </row>
    <row r="56" spans="2:10" ht="12.75">
      <c r="B56" s="6"/>
      <c r="C56" s="1"/>
      <c r="F56" s="1"/>
      <c r="G56" s="7"/>
      <c r="H56" s="8"/>
      <c r="I56" s="9"/>
      <c r="J56" s="10"/>
    </row>
    <row r="57" spans="2:10" ht="12.75">
      <c r="B57" s="6"/>
      <c r="C57" s="1"/>
      <c r="F57" s="1"/>
      <c r="G57" s="7"/>
      <c r="H57" s="8"/>
      <c r="I57" s="9"/>
      <c r="J57" s="10"/>
    </row>
    <row r="58" spans="2:10" ht="12.75">
      <c r="B58" s="6"/>
      <c r="C58" s="1"/>
      <c r="F58" s="1"/>
      <c r="G58" s="7"/>
      <c r="H58" s="8"/>
      <c r="I58" s="9"/>
      <c r="J58" s="10"/>
    </row>
    <row r="59" spans="2:10" ht="12.75">
      <c r="B59" s="6"/>
      <c r="C59" s="1"/>
      <c r="F59" s="1"/>
      <c r="G59" s="7"/>
      <c r="H59" s="8"/>
      <c r="I59" s="9"/>
      <c r="J59" s="10"/>
    </row>
    <row r="60" spans="2:10" ht="12.75">
      <c r="B60" s="6"/>
      <c r="C60" s="1"/>
      <c r="F60" s="1"/>
      <c r="G60" s="7"/>
      <c r="H60" s="8"/>
      <c r="I60" s="9"/>
      <c r="J60" s="10"/>
    </row>
    <row r="61" spans="2:10" ht="12.75">
      <c r="B61" s="6"/>
      <c r="C61" s="1"/>
      <c r="F61" s="1"/>
      <c r="G61" s="7"/>
      <c r="H61" s="8"/>
      <c r="I61" s="9"/>
      <c r="J61" s="10"/>
    </row>
    <row r="62" spans="2:10" ht="12.75">
      <c r="B62" s="6"/>
      <c r="C62" s="1"/>
      <c r="F62" s="1"/>
      <c r="G62" s="7"/>
      <c r="H62" s="8"/>
      <c r="I62" s="9"/>
      <c r="J62" s="10"/>
    </row>
    <row r="63" spans="2:10" ht="12.75">
      <c r="B63" s="6"/>
      <c r="C63" s="1"/>
      <c r="F63" s="1"/>
      <c r="G63" s="7"/>
      <c r="H63" s="8"/>
      <c r="I63" s="9"/>
      <c r="J63" s="10"/>
    </row>
    <row r="64" spans="2:10" ht="12.75">
      <c r="B64" s="6"/>
      <c r="C64" s="1"/>
      <c r="F64" s="1"/>
      <c r="G64" s="7"/>
      <c r="H64" s="8"/>
      <c r="I64" s="9"/>
      <c r="J64" s="10"/>
    </row>
    <row r="65" spans="2:10" ht="12.75">
      <c r="B65" s="6"/>
      <c r="C65" s="1"/>
      <c r="F65" s="1"/>
      <c r="G65" s="7"/>
      <c r="H65" s="8"/>
      <c r="I65" s="9"/>
      <c r="J65" s="10"/>
    </row>
    <row r="66" spans="2:10" ht="12.75">
      <c r="B66" s="6"/>
      <c r="C66" s="1"/>
      <c r="F66" s="1"/>
      <c r="G66" s="7"/>
      <c r="H66" s="8"/>
      <c r="I66" s="9"/>
      <c r="J66" s="10"/>
    </row>
    <row r="67" spans="2:10" ht="12.75">
      <c r="B67" s="6"/>
      <c r="C67" s="1"/>
      <c r="F67" s="1"/>
      <c r="G67" s="7"/>
      <c r="H67" s="8"/>
      <c r="I67" s="9"/>
      <c r="J67" s="10"/>
    </row>
    <row r="68" spans="2:10" ht="12.75">
      <c r="B68" s="6"/>
      <c r="C68" s="1"/>
      <c r="F68" s="1"/>
      <c r="G68" s="7"/>
      <c r="H68" s="8"/>
      <c r="I68" s="9"/>
      <c r="J68" s="10"/>
    </row>
    <row r="69" spans="2:10" ht="12.75">
      <c r="B69" s="6"/>
      <c r="C69" s="1"/>
      <c r="F69" s="1"/>
      <c r="G69" s="7"/>
      <c r="H69" s="8"/>
      <c r="I69" s="9"/>
      <c r="J69" s="10"/>
    </row>
    <row r="70" spans="2:10" ht="12.75">
      <c r="B70" s="6"/>
      <c r="C70" s="1"/>
      <c r="F70" s="1"/>
      <c r="G70" s="7"/>
      <c r="H70" s="8"/>
      <c r="I70" s="9"/>
      <c r="J70" s="10"/>
    </row>
    <row r="71" spans="2:10" ht="12.75">
      <c r="B71" s="6"/>
      <c r="C71" s="1"/>
      <c r="F71" s="1"/>
      <c r="G71" s="7"/>
      <c r="H71" s="8"/>
      <c r="I71" s="9"/>
      <c r="J71" s="10"/>
    </row>
    <row r="72" spans="2:10" ht="12.75">
      <c r="B72" s="6"/>
      <c r="C72" s="1"/>
      <c r="F72" s="1"/>
      <c r="G72" s="7"/>
      <c r="H72" s="8"/>
      <c r="I72" s="9"/>
      <c r="J72" s="10"/>
    </row>
    <row r="73" spans="2:10" ht="12.75">
      <c r="B73" s="6"/>
      <c r="C73" s="1"/>
      <c r="F73" s="1"/>
      <c r="G73" s="7"/>
      <c r="H73" s="8"/>
      <c r="I73" s="9"/>
      <c r="J73" s="10"/>
    </row>
    <row r="74" spans="2:10" ht="12.75">
      <c r="B74" s="6"/>
      <c r="C74" s="1"/>
      <c r="F74" s="1"/>
      <c r="G74" s="7"/>
      <c r="H74" s="8"/>
      <c r="I74" s="9"/>
      <c r="J74" s="10"/>
    </row>
    <row r="75" spans="2:10" ht="12.75">
      <c r="B75" s="6"/>
      <c r="C75" s="1"/>
      <c r="F75" s="1"/>
      <c r="G75" s="7"/>
      <c r="H75" s="8"/>
      <c r="I75" s="9"/>
      <c r="J75" s="10"/>
    </row>
    <row r="76" spans="2:10" ht="12.75">
      <c r="B76" s="6"/>
      <c r="C76" s="1"/>
      <c r="F76" s="1"/>
      <c r="G76" s="7"/>
      <c r="H76" s="8"/>
      <c r="I76" s="9"/>
      <c r="J76" s="10"/>
    </row>
    <row r="77" spans="2:10" ht="12.75">
      <c r="B77" s="6"/>
      <c r="C77" s="1"/>
      <c r="F77" s="1"/>
      <c r="G77" s="7"/>
      <c r="H77" s="8"/>
      <c r="I77" s="9"/>
      <c r="J77" s="10"/>
    </row>
    <row r="78" spans="2:10" ht="12.75">
      <c r="B78" s="6"/>
      <c r="C78" s="1"/>
      <c r="F78" s="1"/>
      <c r="G78" s="7"/>
      <c r="H78" s="8"/>
      <c r="I78" s="9"/>
      <c r="J78" s="10"/>
    </row>
    <row r="79" spans="2:10" ht="12.75">
      <c r="B79" s="6"/>
      <c r="C79" s="1"/>
      <c r="F79" s="1"/>
      <c r="G79" s="7"/>
      <c r="H79" s="8"/>
      <c r="I79" s="9"/>
      <c r="J79" s="10"/>
    </row>
    <row r="80" spans="2:10" ht="12.75">
      <c r="B80" s="6"/>
      <c r="C80" s="1"/>
      <c r="F80" s="1"/>
      <c r="G80" s="7"/>
      <c r="H80" s="8"/>
      <c r="I80" s="9"/>
      <c r="J80" s="10"/>
    </row>
    <row r="81" spans="2:10" ht="12.75">
      <c r="B81" s="6"/>
      <c r="C81" s="1"/>
      <c r="F81" s="1"/>
      <c r="G81" s="7"/>
      <c r="H81" s="8"/>
      <c r="I81" s="9"/>
      <c r="J81" s="10"/>
    </row>
    <row r="82" spans="2:10" ht="12.75">
      <c r="B82" s="6"/>
      <c r="C82" s="1"/>
      <c r="F82" s="1"/>
      <c r="G82" s="7"/>
      <c r="H82" s="8"/>
      <c r="I82" s="9"/>
      <c r="J82" s="10"/>
    </row>
    <row r="83" spans="2:10" ht="12.75">
      <c r="B83" s="6"/>
      <c r="C83" s="1"/>
      <c r="F83" s="1"/>
      <c r="G83" s="7"/>
      <c r="H83" s="8"/>
      <c r="I83" s="9"/>
      <c r="J83" s="10"/>
    </row>
    <row r="84" spans="2:10" ht="12.75">
      <c r="B84" s="6"/>
      <c r="C84" s="1"/>
      <c r="F84" s="1"/>
      <c r="G84" s="7"/>
      <c r="H84" s="8"/>
      <c r="I84" s="9"/>
      <c r="J84" s="10"/>
    </row>
    <row r="85" spans="2:10" ht="12.75">
      <c r="B85" s="6"/>
      <c r="C85" s="1"/>
      <c r="F85" s="1"/>
      <c r="G85" s="7"/>
      <c r="H85" s="8"/>
      <c r="I85" s="9"/>
      <c r="J85" s="10"/>
    </row>
    <row r="86" spans="2:10" ht="12.75">
      <c r="B86" s="6"/>
      <c r="C86" s="1"/>
      <c r="F86" s="1"/>
      <c r="G86" s="7"/>
      <c r="H86" s="8"/>
      <c r="I86" s="9"/>
      <c r="J86" s="10"/>
    </row>
    <row r="87" spans="2:10" ht="12.75">
      <c r="B87" s="6"/>
      <c r="C87" s="1"/>
      <c r="F87" s="1"/>
      <c r="G87" s="7"/>
      <c r="H87" s="8"/>
      <c r="I87" s="9"/>
      <c r="J87" s="10"/>
    </row>
    <row r="88" spans="2:10" ht="12.75">
      <c r="B88" s="6"/>
      <c r="C88" s="1"/>
      <c r="F88" s="1"/>
      <c r="G88" s="7"/>
      <c r="H88" s="8"/>
      <c r="I88" s="9"/>
      <c r="J88" s="10"/>
    </row>
    <row r="89" spans="2:10" ht="12.75">
      <c r="B89" s="6"/>
      <c r="C89" s="1"/>
      <c r="F89" s="1"/>
      <c r="G89" s="7"/>
      <c r="H89" s="8"/>
      <c r="I89" s="9"/>
      <c r="J89" s="10"/>
    </row>
    <row r="90" spans="2:10" ht="12.75">
      <c r="B90" s="6"/>
      <c r="C90" s="1"/>
      <c r="F90" s="1"/>
      <c r="G90" s="7"/>
      <c r="H90" s="8"/>
      <c r="I90" s="9"/>
      <c r="J90" s="10"/>
    </row>
  </sheetData>
  <sheetProtection/>
  <mergeCells count="3">
    <mergeCell ref="A2:J2"/>
    <mergeCell ref="A4:I4"/>
    <mergeCell ref="H6:I6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6.75390625" style="0" customWidth="1"/>
    <col min="4" max="4" width="21.125" style="0" customWidth="1"/>
    <col min="5" max="5" width="17.00390625" style="0" customWidth="1"/>
    <col min="6" max="6" width="10.25390625" style="0" customWidth="1"/>
    <col min="7" max="7" width="10.75390625" style="0" customWidth="1"/>
    <col min="8" max="8" width="4.75390625" style="0" customWidth="1"/>
    <col min="10" max="10" width="10.75390625" style="0" customWidth="1"/>
    <col min="11" max="11" width="11.375" style="0" customWidth="1"/>
  </cols>
  <sheetData>
    <row r="1" ht="9" customHeight="1"/>
    <row r="2" spans="1:10" ht="33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9" t="str">
        <f>'Prez_ H'!A1:K1</f>
        <v>Kategorie H - holky narozeny 1995-1997 - 7,8km, start 14:20</v>
      </c>
      <c r="B4" s="39"/>
      <c r="C4" s="39"/>
      <c r="D4" s="39"/>
      <c r="E4" s="39"/>
      <c r="F4" s="39"/>
      <c r="G4" s="39"/>
      <c r="H4" s="2"/>
      <c r="I4" s="40">
        <v>40307</v>
      </c>
      <c r="J4" s="40"/>
    </row>
    <row r="6" spans="2:10" ht="12.75"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5" t="s">
        <v>5</v>
      </c>
      <c r="H6" s="41" t="s">
        <v>6</v>
      </c>
      <c r="I6" s="41"/>
      <c r="J6" s="5" t="s">
        <v>7</v>
      </c>
    </row>
    <row r="7" spans="2:10" ht="12.75">
      <c r="B7" s="6" t="s">
        <v>8</v>
      </c>
      <c r="C7" s="1">
        <f>'Prez_ H'!A11</f>
        <v>112</v>
      </c>
      <c r="D7" t="str">
        <f>'Prez_ H'!B11</f>
        <v>BŘEZINOVÁ Daniela</v>
      </c>
      <c r="E7" t="str">
        <f>'Prez_ H'!C11</f>
        <v>Kolín</v>
      </c>
      <c r="F7" s="1">
        <f>'Prez_ H'!D11</f>
        <v>1997</v>
      </c>
      <c r="G7" s="7">
        <v>0.013819444444444445</v>
      </c>
      <c r="H7" s="8" t="s">
        <v>9</v>
      </c>
      <c r="I7" s="9">
        <f aca="true" t="shared" si="0" ref="I7:I17">G7-konst_8</f>
        <v>0</v>
      </c>
      <c r="J7" s="10">
        <f aca="true" t="shared" si="1" ref="J7:J17">7.8/((MINUTE(G7)*60+SECOND(G7))/3600)</f>
        <v>23.51758793969849</v>
      </c>
    </row>
    <row r="8" spans="2:10" ht="12.75">
      <c r="B8" s="6" t="s">
        <v>10</v>
      </c>
      <c r="C8" s="1">
        <f>'Prez_ H'!A12</f>
        <v>116</v>
      </c>
      <c r="D8" t="str">
        <f>'Prez_ H'!B12</f>
        <v>KNEBLOVÁ Edita</v>
      </c>
      <c r="E8" t="str">
        <f>'Prez_ H'!C12</f>
        <v>Valašské Meziříčí</v>
      </c>
      <c r="F8" s="1">
        <f>'Prez_ H'!D12</f>
        <v>1995</v>
      </c>
      <c r="G8" s="7">
        <v>0.01423611111111111</v>
      </c>
      <c r="H8" s="8" t="s">
        <v>9</v>
      </c>
      <c r="I8" s="9">
        <f t="shared" si="0"/>
        <v>0.0004166666666666659</v>
      </c>
      <c r="J8" s="10">
        <f t="shared" si="1"/>
        <v>22.829268292682926</v>
      </c>
    </row>
    <row r="9" spans="2:11" ht="12.75">
      <c r="B9" s="6" t="s">
        <v>11</v>
      </c>
      <c r="C9" s="1">
        <f>'Prez_ H'!A6</f>
        <v>21</v>
      </c>
      <c r="D9" t="str">
        <f>'Prez_ H'!B6</f>
        <v>BONIATTI Kristina</v>
      </c>
      <c r="E9" t="str">
        <f>'Prez_ H'!C6</f>
        <v>Rožnov pod R.</v>
      </c>
      <c r="F9" s="1">
        <f>'Prez_ H'!D6</f>
        <v>1997</v>
      </c>
      <c r="G9" s="7">
        <v>0.014525462962962964</v>
      </c>
      <c r="H9" s="8" t="s">
        <v>9</v>
      </c>
      <c r="I9" s="9">
        <f t="shared" si="0"/>
        <v>0.000706018518518519</v>
      </c>
      <c r="J9" s="10">
        <f t="shared" si="1"/>
        <v>22.374501992031874</v>
      </c>
      <c r="K9" t="s">
        <v>12</v>
      </c>
    </row>
    <row r="10" spans="2:10" ht="12.75">
      <c r="B10" s="6" t="s">
        <v>13</v>
      </c>
      <c r="C10" s="1">
        <f>'Prez_ H'!A8</f>
        <v>66</v>
      </c>
      <c r="D10" t="str">
        <f>'Prez_ H'!B8</f>
        <v>POLÁČKOVÁ Pavlína</v>
      </c>
      <c r="E10" t="str">
        <f>'Prez_ H'!C8</f>
        <v>Vyškov</v>
      </c>
      <c r="F10" s="1">
        <f>'Prez_ H'!D8</f>
        <v>1996</v>
      </c>
      <c r="G10" s="7">
        <v>0.015023148148148148</v>
      </c>
      <c r="H10" s="8" t="s">
        <v>9</v>
      </c>
      <c r="I10" s="9">
        <f t="shared" si="0"/>
        <v>0.0012037037037037034</v>
      </c>
      <c r="J10" s="10">
        <f t="shared" si="1"/>
        <v>21.63328197226502</v>
      </c>
    </row>
    <row r="11" spans="2:10" ht="12.75">
      <c r="B11" s="6" t="s">
        <v>14</v>
      </c>
      <c r="C11" s="1">
        <f>'Prez_ H'!A4</f>
        <v>402</v>
      </c>
      <c r="D11" t="str">
        <f>'Prez_ H'!B4</f>
        <v>JOHNOVÁ Petra</v>
      </c>
      <c r="E11" t="str">
        <f>'Prez_ H'!C4</f>
        <v>Olomouc</v>
      </c>
      <c r="F11" s="1">
        <f>'Prez_ H'!D4</f>
        <v>1996</v>
      </c>
      <c r="G11" s="7">
        <v>0.015231481481481483</v>
      </c>
      <c r="H11" s="8" t="s">
        <v>9</v>
      </c>
      <c r="I11" s="9">
        <f t="shared" si="0"/>
        <v>0.001412037037037038</v>
      </c>
      <c r="J11" s="10">
        <f t="shared" si="1"/>
        <v>21.33738601823708</v>
      </c>
    </row>
    <row r="12" spans="2:10" ht="12.75">
      <c r="B12" s="6" t="s">
        <v>15</v>
      </c>
      <c r="C12" s="1">
        <f>'Prez_ H'!A5</f>
        <v>3</v>
      </c>
      <c r="D12" t="str">
        <f>'Prez_ H'!B5</f>
        <v>DRDOVA Anna</v>
      </c>
      <c r="E12" t="str">
        <f>'Prez_ H'!C5</f>
        <v>Dobříš</v>
      </c>
      <c r="F12" s="1">
        <f>'Prez_ H'!D5</f>
        <v>1997</v>
      </c>
      <c r="G12" s="7">
        <v>0.015613425925925926</v>
      </c>
      <c r="H12" s="8" t="s">
        <v>9</v>
      </c>
      <c r="I12" s="9">
        <f t="shared" si="0"/>
        <v>0.0017939814814814815</v>
      </c>
      <c r="J12" s="10">
        <f t="shared" si="1"/>
        <v>20.815418828762045</v>
      </c>
    </row>
    <row r="13" spans="2:10" ht="12.75">
      <c r="B13" s="6" t="s">
        <v>16</v>
      </c>
      <c r="C13" s="1">
        <f>'Prez_ H'!A7</f>
        <v>38</v>
      </c>
      <c r="D13" t="str">
        <f>'Prez_ H'!B7</f>
        <v>ROZEHNALOVÁ Kamila</v>
      </c>
      <c r="E13" t="str">
        <f>'Prez_ H'!C7</f>
        <v>Věrovany</v>
      </c>
      <c r="F13" s="1">
        <f>'Prez_ H'!D7</f>
        <v>1996</v>
      </c>
      <c r="G13" s="7">
        <v>0.018217592592592594</v>
      </c>
      <c r="H13" s="8" t="s">
        <v>9</v>
      </c>
      <c r="I13" s="9">
        <f t="shared" si="0"/>
        <v>0.004398148148148149</v>
      </c>
      <c r="J13" s="10">
        <f t="shared" si="1"/>
        <v>17.839898348157558</v>
      </c>
    </row>
    <row r="14" spans="2:10" ht="12.75">
      <c r="B14" s="6" t="s">
        <v>17</v>
      </c>
      <c r="C14" s="1">
        <f>'Prez_ H'!A10</f>
        <v>85</v>
      </c>
      <c r="D14" t="str">
        <f>'Prez_ H'!B10</f>
        <v>KALABUSOVÁ Veronika</v>
      </c>
      <c r="E14" t="str">
        <f>'Prez_ H'!C10</f>
        <v>Zlín</v>
      </c>
      <c r="F14" s="1">
        <f>'Prez_ H'!D10</f>
        <v>1997</v>
      </c>
      <c r="G14" s="7">
        <v>0.018622685185185183</v>
      </c>
      <c r="H14" s="8" t="s">
        <v>9</v>
      </c>
      <c r="I14" s="9">
        <f t="shared" si="0"/>
        <v>0.004803240740740738</v>
      </c>
      <c r="J14" s="10">
        <f t="shared" si="1"/>
        <v>17.45183343691734</v>
      </c>
    </row>
    <row r="15" spans="2:10" ht="12.75">
      <c r="B15" s="6" t="s">
        <v>18</v>
      </c>
      <c r="C15" s="1">
        <f>'Prez_ H'!A9</f>
        <v>78</v>
      </c>
      <c r="D15" t="str">
        <f>'Prez_ H'!B9</f>
        <v>DĚCKÁ Markéta</v>
      </c>
      <c r="E15" t="str">
        <f>'Prez_ H'!C9</f>
        <v>Hlušovice</v>
      </c>
      <c r="F15" s="1">
        <f>'Prez_ H'!D9</f>
        <v>1996</v>
      </c>
      <c r="G15" s="7">
        <v>0.01982638888888889</v>
      </c>
      <c r="H15" s="8" t="s">
        <v>9</v>
      </c>
      <c r="I15" s="9">
        <f t="shared" si="0"/>
        <v>0.006006944444444445</v>
      </c>
      <c r="J15" s="10">
        <f t="shared" si="1"/>
        <v>16.392294220665498</v>
      </c>
    </row>
    <row r="16" spans="2:10" ht="12.75">
      <c r="B16" s="6" t="s">
        <v>19</v>
      </c>
      <c r="C16" s="1">
        <f>'Prez_ H'!A14</f>
        <v>197</v>
      </c>
      <c r="D16" t="str">
        <f>'Prez_ H'!B14</f>
        <v>BARTLOVÁ Lucie</v>
      </c>
      <c r="E16" t="str">
        <f>'Prez_ H'!C14</f>
        <v>Přerov III - Lověšice</v>
      </c>
      <c r="F16" s="1">
        <f>'Prez_ H'!D14</f>
        <v>1997</v>
      </c>
      <c r="G16" s="7">
        <v>0.02054398148148148</v>
      </c>
      <c r="H16" s="8" t="s">
        <v>9</v>
      </c>
      <c r="I16" s="9">
        <f t="shared" si="0"/>
        <v>0.006724537037037034</v>
      </c>
      <c r="J16" s="10">
        <f t="shared" si="1"/>
        <v>15.819718309859153</v>
      </c>
    </row>
    <row r="17" spans="2:10" ht="12.75">
      <c r="B17" s="6" t="s">
        <v>20</v>
      </c>
      <c r="C17" s="1">
        <f>'Prez_ H'!A13</f>
        <v>182</v>
      </c>
      <c r="D17" t="str">
        <f>'Prez_ H'!B13</f>
        <v>SZCZYRBOVÁ Aneta</v>
      </c>
      <c r="E17" t="str">
        <f>'Prez_ H'!C13</f>
        <v>Lipník nad Bečvou</v>
      </c>
      <c r="F17" s="1">
        <f>'Prez_ H'!D13</f>
        <v>1997</v>
      </c>
      <c r="G17" s="7">
        <v>0.022129629629629628</v>
      </c>
      <c r="H17" s="8" t="s">
        <v>9</v>
      </c>
      <c r="I17" s="9">
        <f t="shared" si="0"/>
        <v>0.008310185185185183</v>
      </c>
      <c r="J17" s="10">
        <f t="shared" si="1"/>
        <v>14.686192468619247</v>
      </c>
    </row>
    <row r="18" spans="2:10" ht="12.75">
      <c r="B18" s="6"/>
      <c r="C18" s="1"/>
      <c r="F18" s="1"/>
      <c r="G18" s="7"/>
      <c r="H18" s="8"/>
      <c r="I18" s="9"/>
      <c r="J18" s="10"/>
    </row>
    <row r="19" spans="2:10" ht="12.75">
      <c r="B19" s="6"/>
      <c r="C19" s="1"/>
      <c r="F19" s="1"/>
      <c r="G19" s="7"/>
      <c r="H19" s="8"/>
      <c r="I19" s="9"/>
      <c r="J19" s="10"/>
    </row>
    <row r="20" spans="2:10" ht="12.75">
      <c r="B20" s="6"/>
      <c r="C20" s="1"/>
      <c r="F20" s="1"/>
      <c r="G20" s="7"/>
      <c r="H20" s="8"/>
      <c r="I20" s="9"/>
      <c r="J20" s="10"/>
    </row>
    <row r="21" spans="2:10" ht="12.75">
      <c r="B21" s="6"/>
      <c r="C21" s="1"/>
      <c r="F21" s="1"/>
      <c r="G21" s="7"/>
      <c r="H21" s="8"/>
      <c r="I21" s="9"/>
      <c r="J21" s="10"/>
    </row>
    <row r="22" spans="2:10" ht="12.75">
      <c r="B22" s="6"/>
      <c r="C22" s="1"/>
      <c r="F22" s="1"/>
      <c r="G22" s="7"/>
      <c r="H22" s="8"/>
      <c r="I22" s="9"/>
      <c r="J22" s="10"/>
    </row>
    <row r="23" spans="2:10" ht="12.75">
      <c r="B23" s="6"/>
      <c r="C23" s="1"/>
      <c r="F23" s="1"/>
      <c r="G23" s="7"/>
      <c r="H23" s="8"/>
      <c r="I23" s="9"/>
      <c r="J23" s="10"/>
    </row>
    <row r="24" spans="2:10" ht="12.75">
      <c r="B24" s="6"/>
      <c r="C24" s="1"/>
      <c r="F24" s="1"/>
      <c r="G24" s="7"/>
      <c r="H24" s="8"/>
      <c r="I24" s="9"/>
      <c r="J24" s="10"/>
    </row>
    <row r="25" spans="2:10" ht="12.75">
      <c r="B25" s="6"/>
      <c r="C25" s="1"/>
      <c r="F25" s="1"/>
      <c r="G25" s="7"/>
      <c r="H25" s="8"/>
      <c r="I25" s="9"/>
      <c r="J25" s="10"/>
    </row>
    <row r="26" spans="2:10" ht="12.75">
      <c r="B26" s="6"/>
      <c r="C26" s="1"/>
      <c r="F26" s="1"/>
      <c r="G26" s="7"/>
      <c r="H26" s="8"/>
      <c r="I26" s="9"/>
      <c r="J26" s="10"/>
    </row>
    <row r="27" spans="2:10" ht="12.75">
      <c r="B27" s="6"/>
      <c r="C27" s="1"/>
      <c r="F27" s="1"/>
      <c r="G27" s="7"/>
      <c r="H27" s="8"/>
      <c r="I27" s="9"/>
      <c r="J27" s="10"/>
    </row>
    <row r="28" spans="2:10" ht="12.75">
      <c r="B28" s="6"/>
      <c r="C28" s="1"/>
      <c r="F28" s="1"/>
      <c r="G28" s="7"/>
      <c r="H28" s="8"/>
      <c r="I28" s="9"/>
      <c r="J28" s="10"/>
    </row>
    <row r="29" spans="2:10" ht="12.75">
      <c r="B29" s="6"/>
      <c r="C29" s="1"/>
      <c r="F29" s="1"/>
      <c r="G29" s="7"/>
      <c r="H29" s="8"/>
      <c r="I29" s="9"/>
      <c r="J29" s="10"/>
    </row>
    <row r="30" spans="2:10" ht="12.75">
      <c r="B30" s="6"/>
      <c r="C30" s="1"/>
      <c r="F30" s="1"/>
      <c r="G30" s="7"/>
      <c r="H30" s="8"/>
      <c r="I30" s="9"/>
      <c r="J30" s="10"/>
    </row>
    <row r="31" spans="2:10" ht="12.75">
      <c r="B31" s="6"/>
      <c r="C31" s="1"/>
      <c r="F31" s="1"/>
      <c r="G31" s="7"/>
      <c r="H31" s="8"/>
      <c r="I31" s="9"/>
      <c r="J31" s="10"/>
    </row>
    <row r="32" spans="2:10" ht="12.75">
      <c r="B32" s="6"/>
      <c r="C32" s="1"/>
      <c r="F32" s="1"/>
      <c r="G32" s="7"/>
      <c r="H32" s="8"/>
      <c r="I32" s="9"/>
      <c r="J32" s="10"/>
    </row>
    <row r="33" spans="2:10" ht="12.75">
      <c r="B33" s="6"/>
      <c r="C33" s="1"/>
      <c r="F33" s="1"/>
      <c r="G33" s="7"/>
      <c r="H33" s="8"/>
      <c r="I33" s="9"/>
      <c r="J33" s="10"/>
    </row>
    <row r="34" spans="2:10" ht="12.75">
      <c r="B34" s="6"/>
      <c r="C34" s="1"/>
      <c r="F34" s="1"/>
      <c r="G34" s="7"/>
      <c r="H34" s="8"/>
      <c r="I34" s="9"/>
      <c r="J34" s="10"/>
    </row>
    <row r="35" spans="2:10" ht="12.75">
      <c r="B35" s="6"/>
      <c r="C35" s="1"/>
      <c r="F35" s="1"/>
      <c r="G35" s="7"/>
      <c r="H35" s="8"/>
      <c r="I35" s="9"/>
      <c r="J35" s="10"/>
    </row>
    <row r="36" spans="2:10" ht="12.75">
      <c r="B36" s="6"/>
      <c r="C36" s="1"/>
      <c r="F36" s="1"/>
      <c r="G36" s="7"/>
      <c r="H36" s="8"/>
      <c r="I36" s="9"/>
      <c r="J36" s="10"/>
    </row>
    <row r="37" spans="2:10" ht="12.75">
      <c r="B37" s="6"/>
      <c r="C37" s="1"/>
      <c r="F37" s="1"/>
      <c r="G37" s="7"/>
      <c r="H37" s="8"/>
      <c r="I37" s="9"/>
      <c r="J37" s="10"/>
    </row>
    <row r="38" spans="2:10" ht="12.75">
      <c r="B38" s="6"/>
      <c r="C38" s="1"/>
      <c r="F38" s="1"/>
      <c r="G38" s="7"/>
      <c r="H38" s="8"/>
      <c r="I38" s="9"/>
      <c r="J38" s="10"/>
    </row>
    <row r="39" spans="2:10" ht="12.75">
      <c r="B39" s="6"/>
      <c r="C39" s="1"/>
      <c r="F39" s="1"/>
      <c r="G39" s="7"/>
      <c r="H39" s="8"/>
      <c r="I39" s="9"/>
      <c r="J39" s="10"/>
    </row>
    <row r="40" spans="2:10" ht="12.75">
      <c r="B40" s="6"/>
      <c r="C40" s="1"/>
      <c r="F40" s="1"/>
      <c r="G40" s="7"/>
      <c r="H40" s="8"/>
      <c r="I40" s="9"/>
      <c r="J40" s="10"/>
    </row>
    <row r="41" spans="2:10" ht="12.75">
      <c r="B41" s="6"/>
      <c r="C41" s="1"/>
      <c r="F41" s="1"/>
      <c r="G41" s="7"/>
      <c r="H41" s="8"/>
      <c r="I41" s="9"/>
      <c r="J41" s="10"/>
    </row>
    <row r="42" spans="2:10" ht="12.75">
      <c r="B42" s="6"/>
      <c r="C42" s="1"/>
      <c r="F42" s="1"/>
      <c r="G42" s="7"/>
      <c r="H42" s="8"/>
      <c r="I42" s="9"/>
      <c r="J42" s="10"/>
    </row>
    <row r="43" spans="2:10" ht="12.75">
      <c r="B43" s="6"/>
      <c r="C43" s="1"/>
      <c r="F43" s="1"/>
      <c r="G43" s="7"/>
      <c r="H43" s="8"/>
      <c r="I43" s="9"/>
      <c r="J43" s="10"/>
    </row>
    <row r="44" spans="2:10" ht="12.75">
      <c r="B44" s="6"/>
      <c r="C44" s="1"/>
      <c r="F44" s="1"/>
      <c r="G44" s="7"/>
      <c r="H44" s="8"/>
      <c r="I44" s="9"/>
      <c r="J44" s="10"/>
    </row>
    <row r="45" spans="2:10" ht="12.75">
      <c r="B45" s="6"/>
      <c r="C45" s="1"/>
      <c r="F45" s="1"/>
      <c r="G45" s="7"/>
      <c r="H45" s="8"/>
      <c r="I45" s="9"/>
      <c r="J45" s="10"/>
    </row>
    <row r="46" spans="2:10" ht="12.75">
      <c r="B46" s="6"/>
      <c r="C46" s="1"/>
      <c r="F46" s="1"/>
      <c r="G46" s="7"/>
      <c r="H46" s="8"/>
      <c r="I46" s="9"/>
      <c r="J46" s="10"/>
    </row>
    <row r="47" spans="2:10" ht="12.75">
      <c r="B47" s="6"/>
      <c r="C47" s="1"/>
      <c r="F47" s="1"/>
      <c r="G47" s="7"/>
      <c r="H47" s="8"/>
      <c r="I47" s="9"/>
      <c r="J47" s="10"/>
    </row>
    <row r="48" spans="2:10" ht="12.75">
      <c r="B48" s="6"/>
      <c r="C48" s="1"/>
      <c r="F48" s="1"/>
      <c r="G48" s="7"/>
      <c r="H48" s="8"/>
      <c r="I48" s="9"/>
      <c r="J48" s="10"/>
    </row>
    <row r="49" spans="2:10" ht="12.75">
      <c r="B49" s="6"/>
      <c r="C49" s="1"/>
      <c r="F49" s="1"/>
      <c r="G49" s="7"/>
      <c r="H49" s="8"/>
      <c r="I49" s="9"/>
      <c r="J49" s="10"/>
    </row>
    <row r="50" spans="2:10" ht="12.75">
      <c r="B50" s="6"/>
      <c r="C50" s="1"/>
      <c r="F50" s="1"/>
      <c r="G50" s="7"/>
      <c r="H50" s="8"/>
      <c r="I50" s="9"/>
      <c r="J50" s="10"/>
    </row>
    <row r="51" spans="2:10" ht="12.75">
      <c r="B51" s="6"/>
      <c r="C51" s="1"/>
      <c r="F51" s="1"/>
      <c r="G51" s="7"/>
      <c r="H51" s="8"/>
      <c r="I51" s="9"/>
      <c r="J51" s="10"/>
    </row>
    <row r="52" spans="2:10" ht="12.75">
      <c r="B52" s="6"/>
      <c r="C52" s="1"/>
      <c r="F52" s="1"/>
      <c r="G52" s="7"/>
      <c r="H52" s="8"/>
      <c r="I52" s="9"/>
      <c r="J52" s="10"/>
    </row>
    <row r="53" spans="2:10" ht="12.75">
      <c r="B53" s="6"/>
      <c r="C53" s="1"/>
      <c r="F53" s="1"/>
      <c r="G53" s="7"/>
      <c r="H53" s="8"/>
      <c r="I53" s="9"/>
      <c r="J53" s="10"/>
    </row>
    <row r="54" spans="2:10" ht="12.75">
      <c r="B54" s="6"/>
      <c r="C54" s="1"/>
      <c r="F54" s="1"/>
      <c r="G54" s="7"/>
      <c r="H54" s="8"/>
      <c r="I54" s="9"/>
      <c r="J54" s="10"/>
    </row>
    <row r="55" spans="2:10" ht="12.75">
      <c r="B55" s="6"/>
      <c r="C55" s="1"/>
      <c r="F55" s="1"/>
      <c r="G55" s="7"/>
      <c r="H55" s="8"/>
      <c r="I55" s="9"/>
      <c r="J55" s="10"/>
    </row>
    <row r="56" spans="2:10" ht="12.75">
      <c r="B56" s="6"/>
      <c r="C56" s="1"/>
      <c r="F56" s="1"/>
      <c r="G56" s="7"/>
      <c r="H56" s="8"/>
      <c r="I56" s="9"/>
      <c r="J56" s="10"/>
    </row>
    <row r="57" spans="2:10" ht="12.75">
      <c r="B57" s="6"/>
      <c r="C57" s="1"/>
      <c r="F57" s="1"/>
      <c r="G57" s="7"/>
      <c r="H57" s="8"/>
      <c r="I57" s="9"/>
      <c r="J57" s="10"/>
    </row>
    <row r="58" spans="2:10" ht="12.75">
      <c r="B58" s="6"/>
      <c r="C58" s="1"/>
      <c r="F58" s="1"/>
      <c r="G58" s="7"/>
      <c r="H58" s="8"/>
      <c r="I58" s="9"/>
      <c r="J58" s="10"/>
    </row>
    <row r="59" spans="2:10" ht="12.75">
      <c r="B59" s="6"/>
      <c r="C59" s="1"/>
      <c r="F59" s="1"/>
      <c r="G59" s="7"/>
      <c r="H59" s="8"/>
      <c r="I59" s="9"/>
      <c r="J59" s="10"/>
    </row>
    <row r="60" spans="2:10" ht="12.75">
      <c r="B60" s="6"/>
      <c r="C60" s="1"/>
      <c r="F60" s="1"/>
      <c r="G60" s="7"/>
      <c r="H60" s="8"/>
      <c r="I60" s="9"/>
      <c r="J60" s="10"/>
    </row>
    <row r="61" spans="2:10" ht="12.75">
      <c r="B61" s="6"/>
      <c r="C61" s="1"/>
      <c r="F61" s="1"/>
      <c r="G61" s="7"/>
      <c r="H61" s="8"/>
      <c r="I61" s="9"/>
      <c r="J61" s="10"/>
    </row>
    <row r="62" spans="2:10" ht="12.75">
      <c r="B62" s="6"/>
      <c r="C62" s="1"/>
      <c r="F62" s="1"/>
      <c r="G62" s="7"/>
      <c r="H62" s="8"/>
      <c r="I62" s="9"/>
      <c r="J62" s="10"/>
    </row>
    <row r="63" spans="2:10" ht="12.75">
      <c r="B63" s="6"/>
      <c r="C63" s="1"/>
      <c r="F63" s="1"/>
      <c r="G63" s="7"/>
      <c r="H63" s="8"/>
      <c r="I63" s="9"/>
      <c r="J63" s="10"/>
    </row>
    <row r="64" spans="2:10" ht="12.75">
      <c r="B64" s="6"/>
      <c r="C64" s="1"/>
      <c r="F64" s="1"/>
      <c r="G64" s="7"/>
      <c r="H64" s="8"/>
      <c r="I64" s="9"/>
      <c r="J64" s="10"/>
    </row>
    <row r="65" spans="2:10" ht="12.75">
      <c r="B65" s="6"/>
      <c r="C65" s="1"/>
      <c r="F65" s="1"/>
      <c r="G65" s="7"/>
      <c r="H65" s="8"/>
      <c r="I65" s="9"/>
      <c r="J65" s="10"/>
    </row>
    <row r="66" spans="2:10" ht="12.75">
      <c r="B66" s="6"/>
      <c r="C66" s="1"/>
      <c r="F66" s="1"/>
      <c r="G66" s="7"/>
      <c r="H66" s="8"/>
      <c r="I66" s="9"/>
      <c r="J66" s="10"/>
    </row>
    <row r="67" spans="2:10" ht="12.75">
      <c r="B67" s="6"/>
      <c r="C67" s="1"/>
      <c r="F67" s="1"/>
      <c r="G67" s="7"/>
      <c r="H67" s="8"/>
      <c r="I67" s="9"/>
      <c r="J67" s="10"/>
    </row>
    <row r="68" spans="2:10" ht="12.75">
      <c r="B68" s="6"/>
      <c r="C68" s="1"/>
      <c r="F68" s="1"/>
      <c r="G68" s="7"/>
      <c r="H68" s="8"/>
      <c r="I68" s="9"/>
      <c r="J68" s="10"/>
    </row>
    <row r="69" spans="2:10" ht="12.75">
      <c r="B69" s="6"/>
      <c r="C69" s="1"/>
      <c r="F69" s="1"/>
      <c r="G69" s="7"/>
      <c r="H69" s="8"/>
      <c r="I69" s="9"/>
      <c r="J69" s="10"/>
    </row>
    <row r="70" spans="2:10" ht="12.75">
      <c r="B70" s="6"/>
      <c r="C70" s="1"/>
      <c r="F70" s="1"/>
      <c r="G70" s="7"/>
      <c r="H70" s="8"/>
      <c r="I70" s="9"/>
      <c r="J70" s="10"/>
    </row>
    <row r="71" spans="2:10" ht="12.75">
      <c r="B71" s="6"/>
      <c r="C71" s="1"/>
      <c r="F71" s="1"/>
      <c r="G71" s="7"/>
      <c r="H71" s="8"/>
      <c r="I71" s="9"/>
      <c r="J71" s="10"/>
    </row>
    <row r="72" spans="2:10" ht="12.75">
      <c r="B72" s="6"/>
      <c r="C72" s="1"/>
      <c r="F72" s="1"/>
      <c r="G72" s="7"/>
      <c r="H72" s="8"/>
      <c r="I72" s="9"/>
      <c r="J72" s="10"/>
    </row>
    <row r="73" spans="2:10" ht="12.75">
      <c r="B73" s="6"/>
      <c r="C73" s="1"/>
      <c r="F73" s="1"/>
      <c r="G73" s="7"/>
      <c r="H73" s="8"/>
      <c r="I73" s="9"/>
      <c r="J73" s="10"/>
    </row>
    <row r="74" spans="2:10" ht="12.75">
      <c r="B74" s="6"/>
      <c r="C74" s="1"/>
      <c r="F74" s="1"/>
      <c r="G74" s="7"/>
      <c r="H74" s="8"/>
      <c r="I74" s="9"/>
      <c r="J74" s="10"/>
    </row>
    <row r="75" spans="2:10" ht="12.75">
      <c r="B75" s="6"/>
      <c r="C75" s="1"/>
      <c r="F75" s="1"/>
      <c r="G75" s="7"/>
      <c r="H75" s="8"/>
      <c r="I75" s="9"/>
      <c r="J75" s="10"/>
    </row>
    <row r="76" spans="2:10" ht="12.75">
      <c r="B76" s="6"/>
      <c r="C76" s="1"/>
      <c r="F76" s="1"/>
      <c r="G76" s="7"/>
      <c r="H76" s="8"/>
      <c r="I76" s="9"/>
      <c r="J76" s="10"/>
    </row>
    <row r="77" spans="2:10" ht="12.75">
      <c r="B77" s="6"/>
      <c r="C77" s="1"/>
      <c r="F77" s="1"/>
      <c r="G77" s="7"/>
      <c r="H77" s="8"/>
      <c r="I77" s="9"/>
      <c r="J77" s="10"/>
    </row>
    <row r="78" spans="2:10" ht="12.75">
      <c r="B78" s="6"/>
      <c r="C78" s="1"/>
      <c r="F78" s="1"/>
      <c r="G78" s="7"/>
      <c r="H78" s="8"/>
      <c r="I78" s="9"/>
      <c r="J78" s="10"/>
    </row>
    <row r="79" spans="2:10" ht="12.75">
      <c r="B79" s="6"/>
      <c r="C79" s="1"/>
      <c r="F79" s="1"/>
      <c r="G79" s="7"/>
      <c r="H79" s="8"/>
      <c r="I79" s="9"/>
      <c r="J79" s="10"/>
    </row>
    <row r="80" spans="2:10" ht="12.75">
      <c r="B80" s="6"/>
      <c r="C80" s="1"/>
      <c r="F80" s="1"/>
      <c r="G80" s="7"/>
      <c r="H80" s="8"/>
      <c r="I80" s="9"/>
      <c r="J80" s="10"/>
    </row>
    <row r="81" spans="2:10" ht="12.75">
      <c r="B81" s="6"/>
      <c r="C81" s="1"/>
      <c r="F81" s="1"/>
      <c r="G81" s="7"/>
      <c r="H81" s="8"/>
      <c r="I81" s="9"/>
      <c r="J81" s="10"/>
    </row>
    <row r="82" spans="2:10" ht="12.75">
      <c r="B82" s="6"/>
      <c r="C82" s="1"/>
      <c r="F82" s="1"/>
      <c r="G82" s="7"/>
      <c r="H82" s="8"/>
      <c r="I82" s="9"/>
      <c r="J82" s="10"/>
    </row>
    <row r="83" spans="2:10" ht="12.75">
      <c r="B83" s="6"/>
      <c r="C83" s="1"/>
      <c r="F83" s="1"/>
      <c r="G83" s="7"/>
      <c r="H83" s="8"/>
      <c r="I83" s="9"/>
      <c r="J83" s="10"/>
    </row>
    <row r="84" spans="2:10" ht="12.75">
      <c r="B84" s="6"/>
      <c r="C84" s="1"/>
      <c r="F84" s="1"/>
      <c r="G84" s="7"/>
      <c r="H84" s="8"/>
      <c r="I84" s="9"/>
      <c r="J84" s="10"/>
    </row>
    <row r="85" spans="2:10" ht="12.75">
      <c r="B85" s="6"/>
      <c r="C85" s="1"/>
      <c r="F85" s="1"/>
      <c r="G85" s="7"/>
      <c r="H85" s="8"/>
      <c r="I85" s="9"/>
      <c r="J85" s="10"/>
    </row>
    <row r="86" spans="2:10" ht="12.75">
      <c r="B86" s="6"/>
      <c r="C86" s="1"/>
      <c r="F86" s="1"/>
      <c r="G86" s="7"/>
      <c r="H86" s="8"/>
      <c r="I86" s="9"/>
      <c r="J86" s="10"/>
    </row>
    <row r="87" spans="2:10" ht="12.75">
      <c r="B87" s="6"/>
      <c r="C87" s="1"/>
      <c r="F87" s="1"/>
      <c r="G87" s="7"/>
      <c r="H87" s="8"/>
      <c r="I87" s="9"/>
      <c r="J87" s="10"/>
    </row>
    <row r="88" spans="2:10" ht="12.75">
      <c r="B88" s="6"/>
      <c r="C88" s="1"/>
      <c r="F88" s="1"/>
      <c r="G88" s="7"/>
      <c r="H88" s="8"/>
      <c r="I88" s="9"/>
      <c r="J88" s="10"/>
    </row>
    <row r="89" spans="2:10" ht="12.75">
      <c r="B89" s="6"/>
      <c r="C89" s="1"/>
      <c r="F89" s="1"/>
      <c r="G89" s="7"/>
      <c r="H89" s="8"/>
      <c r="I89" s="9"/>
      <c r="J89" s="10"/>
    </row>
    <row r="90" spans="2:10" ht="12.75">
      <c r="B90" s="6"/>
      <c r="C90" s="1"/>
      <c r="F90" s="1"/>
      <c r="G90" s="7"/>
      <c r="H90" s="8"/>
      <c r="I90" s="9"/>
      <c r="J90" s="10"/>
    </row>
  </sheetData>
  <sheetProtection/>
  <mergeCells count="4">
    <mergeCell ref="A2:J2"/>
    <mergeCell ref="A4:G4"/>
    <mergeCell ref="I4:J4"/>
    <mergeCell ref="H6:I6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K90"/>
  <sheetViews>
    <sheetView zoomScalePageLayoutView="0" workbookViewId="0" topLeftCell="A1">
      <selection activeCell="B16" sqref="B16:J16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6.75390625" style="0" customWidth="1"/>
    <col min="4" max="4" width="23.375" style="0" customWidth="1"/>
    <col min="5" max="5" width="14.75390625" style="0" customWidth="1"/>
    <col min="6" max="6" width="11.00390625" style="0" customWidth="1"/>
    <col min="7" max="7" width="10.875" style="0" customWidth="1"/>
    <col min="8" max="8" width="3.875" style="0" customWidth="1"/>
    <col min="10" max="10" width="11.125" style="0" customWidth="1"/>
    <col min="11" max="11" width="11.375" style="0" customWidth="1"/>
  </cols>
  <sheetData>
    <row r="1" ht="9" customHeight="1"/>
    <row r="2" spans="1:10" ht="33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9" t="str">
        <f>'Prez_ CH'!A1:K1</f>
        <v>Kategorie CH - holky narozeny 1998-1999 - 7,8km, start 14:20</v>
      </c>
      <c r="B4" s="39"/>
      <c r="C4" s="39"/>
      <c r="D4" s="39"/>
      <c r="E4" s="39"/>
      <c r="F4" s="39"/>
      <c r="G4" s="39"/>
      <c r="H4" s="2"/>
      <c r="I4" s="40">
        <v>40307</v>
      </c>
      <c r="J4" s="40"/>
    </row>
    <row r="6" spans="2:10" ht="12.75"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5" t="s">
        <v>5</v>
      </c>
      <c r="H6" s="41" t="s">
        <v>6</v>
      </c>
      <c r="I6" s="41"/>
      <c r="J6" s="5" t="s">
        <v>7</v>
      </c>
    </row>
    <row r="7" spans="2:10" ht="12.75">
      <c r="B7" s="6" t="s">
        <v>8</v>
      </c>
      <c r="C7" s="1">
        <f>'Prez_ CH'!A11</f>
        <v>114</v>
      </c>
      <c r="D7" t="str">
        <f>'Prez_ CH'!B11</f>
        <v>TVARŮŽKOVA Tereza</v>
      </c>
      <c r="E7" t="str">
        <f>'Prez_ CH'!C11</f>
        <v>Jarcova</v>
      </c>
      <c r="F7" s="1">
        <f>'Prez_ CH'!D11</f>
        <v>1998</v>
      </c>
      <c r="G7" s="7">
        <v>0.014733796296296295</v>
      </c>
      <c r="H7" s="8" t="s">
        <v>9</v>
      </c>
      <c r="I7" s="9">
        <f aca="true" t="shared" si="0" ref="I7:I20">G7-konst_9</f>
        <v>0</v>
      </c>
      <c r="J7" s="10">
        <f aca="true" t="shared" si="1" ref="J7:J20">7.8/((MINUTE(G7)*60+SECOND(G7))/3600)</f>
        <v>22.058130400628436</v>
      </c>
    </row>
    <row r="8" spans="2:10" ht="12.75">
      <c r="B8" s="6" t="s">
        <v>10</v>
      </c>
      <c r="C8" s="1">
        <f>'Prez_ CH'!A6</f>
        <v>374</v>
      </c>
      <c r="D8" t="str">
        <f>'Prez_ CH'!B6</f>
        <v>KNÁPKOVÁ Denisa</v>
      </c>
      <c r="E8" t="str">
        <f>'Prez_ CH'!C6</f>
        <v>Val.Meziříčí</v>
      </c>
      <c r="F8" s="1">
        <f>'Prez_ CH'!D6</f>
        <v>1998</v>
      </c>
      <c r="G8" s="7">
        <v>0.014837962962962963</v>
      </c>
      <c r="H8" s="8" t="s">
        <v>9</v>
      </c>
      <c r="I8" s="9">
        <f t="shared" si="0"/>
        <v>0.00010416666666666734</v>
      </c>
      <c r="J8" s="10">
        <f t="shared" si="1"/>
        <v>21.903276131045242</v>
      </c>
    </row>
    <row r="9" spans="2:11" ht="12.75">
      <c r="B9" s="6" t="s">
        <v>11</v>
      </c>
      <c r="C9" s="1">
        <f>'Prez_ CH'!A7</f>
        <v>375</v>
      </c>
      <c r="D9" t="str">
        <f>'Prez_ CH'!B7</f>
        <v>NOVÁKOVÁ Barbora</v>
      </c>
      <c r="E9" t="str">
        <f>'Prez_ CH'!C7</f>
        <v>Val.Meziříčí</v>
      </c>
      <c r="F9" s="1">
        <f>'Prez_ CH'!D7</f>
        <v>1999</v>
      </c>
      <c r="G9" s="7">
        <v>0.015011574074074075</v>
      </c>
      <c r="H9" s="8" t="s">
        <v>9</v>
      </c>
      <c r="I9" s="9">
        <f t="shared" si="0"/>
        <v>0.00027777777777777957</v>
      </c>
      <c r="J9" s="10">
        <f t="shared" si="1"/>
        <v>21.649961449498843</v>
      </c>
      <c r="K9" t="s">
        <v>12</v>
      </c>
    </row>
    <row r="10" spans="2:10" ht="12.75">
      <c r="B10" s="6" t="s">
        <v>13</v>
      </c>
      <c r="C10" s="1">
        <f>'Prez_ CH'!A9</f>
        <v>68</v>
      </c>
      <c r="D10" t="str">
        <f>'Prez_ CH'!B9</f>
        <v>OLIVOVÁ Alexandra</v>
      </c>
      <c r="E10" t="str">
        <f>'Prez_ CH'!C9</f>
        <v>Ostrava</v>
      </c>
      <c r="F10" s="1">
        <f>'Prez_ CH'!D9</f>
        <v>1998</v>
      </c>
      <c r="G10" s="7">
        <v>0.015092592592592593</v>
      </c>
      <c r="H10" s="8" t="s">
        <v>9</v>
      </c>
      <c r="I10" s="9">
        <f t="shared" si="0"/>
        <v>0.00035879629629629803</v>
      </c>
      <c r="J10" s="10">
        <f t="shared" si="1"/>
        <v>21.533742331288344</v>
      </c>
    </row>
    <row r="11" spans="2:10" ht="12.75">
      <c r="B11" s="6" t="s">
        <v>14</v>
      </c>
      <c r="C11" s="1">
        <f>'Prez_ CH'!A12</f>
        <v>115</v>
      </c>
      <c r="D11" t="str">
        <f>'Prez_ CH'!B12</f>
        <v>KRUPOVÁ Lucie</v>
      </c>
      <c r="E11" t="str">
        <f>'Prez_ CH'!C12</f>
        <v>Rožnov pod Radhoštěm</v>
      </c>
      <c r="F11" s="1">
        <f>'Prez_ CH'!D12</f>
        <v>1999</v>
      </c>
      <c r="G11" s="7">
        <v>0.015104166666666667</v>
      </c>
      <c r="H11" s="8" t="s">
        <v>9</v>
      </c>
      <c r="I11" s="9">
        <f t="shared" si="0"/>
        <v>0.0003703703703703716</v>
      </c>
      <c r="J11" s="10">
        <f t="shared" si="1"/>
        <v>21.517241379310345</v>
      </c>
    </row>
    <row r="12" spans="2:10" ht="12.75">
      <c r="B12" s="6" t="s">
        <v>15</v>
      </c>
      <c r="C12" s="1">
        <f>'Prez_ CH'!A5</f>
        <v>348</v>
      </c>
      <c r="D12" t="str">
        <f>'Prez_ CH'!B5</f>
        <v>KOLOVRATNÍKOVÁ Diana</v>
      </c>
      <c r="E12" t="str">
        <f>'Prez_ CH'!C5</f>
        <v>Val.Meziříčí</v>
      </c>
      <c r="F12" s="1">
        <f>'Prez_ CH'!D5</f>
        <v>1998</v>
      </c>
      <c r="G12" s="7">
        <v>0.01642361111111111</v>
      </c>
      <c r="H12" s="8" t="s">
        <v>9</v>
      </c>
      <c r="I12" s="9">
        <f t="shared" si="0"/>
        <v>0.0016898148148148159</v>
      </c>
      <c r="J12" s="10">
        <f t="shared" si="1"/>
        <v>19.788583509513742</v>
      </c>
    </row>
    <row r="13" spans="2:10" ht="12.75">
      <c r="B13" s="6" t="s">
        <v>16</v>
      </c>
      <c r="C13" s="1">
        <f>'Prez_ CH'!A10</f>
        <v>86</v>
      </c>
      <c r="D13" t="str">
        <f>'Prez_ CH'!B10</f>
        <v>HENZLOVÁ Alžběta</v>
      </c>
      <c r="E13" t="str">
        <f>'Prez_ CH'!C10</f>
        <v>Březnice</v>
      </c>
      <c r="F13" s="1">
        <f>'Prez_ CH'!D10</f>
        <v>1999</v>
      </c>
      <c r="G13" s="7">
        <v>0.018252314814814815</v>
      </c>
      <c r="H13" s="8" t="s">
        <v>9</v>
      </c>
      <c r="I13" s="9">
        <f t="shared" si="0"/>
        <v>0.0035185185185185198</v>
      </c>
      <c r="J13" s="10">
        <f t="shared" si="1"/>
        <v>17.805960684844642</v>
      </c>
    </row>
    <row r="14" spans="2:10" ht="12.75">
      <c r="B14" s="6" t="s">
        <v>17</v>
      </c>
      <c r="C14" s="1">
        <f>'Prez_ CH'!A15</f>
        <v>165</v>
      </c>
      <c r="D14" t="str">
        <f>'Prez_ CH'!B15</f>
        <v>MÁJOVÁ Veronika</v>
      </c>
      <c r="E14" t="str">
        <f>'Prez_ CH'!C15</f>
        <v>Lověšice</v>
      </c>
      <c r="F14" s="1">
        <f>'Prez_ CH'!D15</f>
        <v>1998</v>
      </c>
      <c r="G14" s="7">
        <v>0.01861111111111111</v>
      </c>
      <c r="H14" s="8" t="s">
        <v>9</v>
      </c>
      <c r="I14" s="9">
        <f t="shared" si="0"/>
        <v>0.0038773148148148143</v>
      </c>
      <c r="J14" s="10">
        <f t="shared" si="1"/>
        <v>17.46268656716418</v>
      </c>
    </row>
    <row r="15" spans="2:10" ht="12.75">
      <c r="B15" s="6" t="s">
        <v>18</v>
      </c>
      <c r="C15" s="1">
        <f>'Prez_ CH'!A8</f>
        <v>26</v>
      </c>
      <c r="D15" t="str">
        <f>'Prez_ CH'!B8</f>
        <v>SKOPALOVÁ Natálie</v>
      </c>
      <c r="E15" t="str">
        <f>'Prez_ CH'!C8</f>
        <v>Přerov</v>
      </c>
      <c r="F15" s="1">
        <f>'Prez_ CH'!D8</f>
        <v>1998</v>
      </c>
      <c r="G15" s="7">
        <v>0.020243055555555552</v>
      </c>
      <c r="H15" s="8" t="s">
        <v>9</v>
      </c>
      <c r="I15" s="9">
        <f t="shared" si="0"/>
        <v>0.005509259259259257</v>
      </c>
      <c r="J15" s="10">
        <f t="shared" si="1"/>
        <v>16.054888507718697</v>
      </c>
    </row>
    <row r="16" spans="2:10" ht="12.75">
      <c r="B16" s="43" t="s">
        <v>19</v>
      </c>
      <c r="C16" s="44">
        <f>'Prez_ CH'!A13</f>
        <v>126</v>
      </c>
      <c r="D16" s="45" t="str">
        <f>'Prez_ CH'!B13</f>
        <v>KLOFÁČOVÁ Kateřina</v>
      </c>
      <c r="E16" s="45" t="str">
        <f>'Prez_ CH'!C13</f>
        <v>Pohořelice</v>
      </c>
      <c r="F16" s="44">
        <f>'Prez_ CH'!D13</f>
        <v>1999</v>
      </c>
      <c r="G16" s="46">
        <v>0.020324074074074074</v>
      </c>
      <c r="H16" s="47" t="s">
        <v>9</v>
      </c>
      <c r="I16" s="48">
        <f t="shared" si="0"/>
        <v>0.005590277777777779</v>
      </c>
      <c r="J16" s="49">
        <f t="shared" si="1"/>
        <v>15.990888382687928</v>
      </c>
    </row>
    <row r="17" spans="2:10" ht="12.75">
      <c r="B17" s="6" t="s">
        <v>20</v>
      </c>
      <c r="C17" s="1">
        <f>'Prez_ CH'!A16</f>
        <v>180</v>
      </c>
      <c r="D17" t="str">
        <f>'Prez_ CH'!B16</f>
        <v>ORÁLKOVÁ Lucie</v>
      </c>
      <c r="E17" t="str">
        <f>'Prez_ CH'!C16</f>
        <v>Přerov</v>
      </c>
      <c r="F17" s="1">
        <f>'Prez_ CH'!D16</f>
        <v>1999</v>
      </c>
      <c r="G17" s="7">
        <v>0.021423611111111112</v>
      </c>
      <c r="H17" s="8" t="s">
        <v>9</v>
      </c>
      <c r="I17" s="9">
        <f t="shared" si="0"/>
        <v>0.006689814814814817</v>
      </c>
      <c r="J17" s="10">
        <f t="shared" si="1"/>
        <v>15.170178282009724</v>
      </c>
    </row>
    <row r="18" spans="2:10" ht="12.75">
      <c r="B18" s="6" t="s">
        <v>21</v>
      </c>
      <c r="C18" s="1">
        <f>'Prez_ CH'!A14</f>
        <v>128</v>
      </c>
      <c r="D18" t="str">
        <f>'Prez_ CH'!B14</f>
        <v>TABERYOVÁ Karolína</v>
      </c>
      <c r="E18" t="str">
        <f>'Prez_ CH'!C14</f>
        <v>Prostějov</v>
      </c>
      <c r="F18" s="1">
        <f>'Prez_ CH'!D14</f>
        <v>1998</v>
      </c>
      <c r="G18" s="7">
        <v>0.022615740740740742</v>
      </c>
      <c r="H18" s="8" t="s">
        <v>9</v>
      </c>
      <c r="I18" s="9">
        <f t="shared" si="0"/>
        <v>0.007881944444444447</v>
      </c>
      <c r="J18" s="10">
        <f t="shared" si="1"/>
        <v>14.370522006141247</v>
      </c>
    </row>
    <row r="19" spans="2:10" ht="12.75">
      <c r="B19" s="6" t="s">
        <v>22</v>
      </c>
      <c r="C19" s="1">
        <f>'Prez_ CH'!A17</f>
        <v>195</v>
      </c>
      <c r="D19" t="str">
        <f>'Prez_ CH'!B17</f>
        <v>PUKYŠOVÁ Kristýna</v>
      </c>
      <c r="E19" t="str">
        <f>'Prez_ CH'!C17</f>
        <v>Holešov</v>
      </c>
      <c r="F19" s="1">
        <f>'Prez_ CH'!D17</f>
        <v>1999</v>
      </c>
      <c r="G19" s="7">
        <v>0.022997685185185187</v>
      </c>
      <c r="H19" s="8" t="s">
        <v>9</v>
      </c>
      <c r="I19" s="9">
        <f t="shared" si="0"/>
        <v>0.008263888888888892</v>
      </c>
      <c r="J19" s="10">
        <f t="shared" si="1"/>
        <v>14.131857070961248</v>
      </c>
    </row>
    <row r="20" spans="2:10" ht="12.75">
      <c r="B20" s="6" t="s">
        <v>23</v>
      </c>
      <c r="C20" s="1">
        <f>'Prez_ CH'!A4</f>
        <v>342</v>
      </c>
      <c r="D20" t="str">
        <f>'Prez_ CH'!B4</f>
        <v>VAŘEKOVÁ Eliška</v>
      </c>
      <c r="E20" t="str">
        <f>'Prez_ CH'!C4</f>
        <v>Olomouc</v>
      </c>
      <c r="F20" s="1">
        <f>'Prez_ CH'!D4</f>
        <v>1999</v>
      </c>
      <c r="G20" s="7">
        <v>0.026516203703703698</v>
      </c>
      <c r="H20" s="8" t="s">
        <v>9</v>
      </c>
      <c r="I20" s="9">
        <f t="shared" si="0"/>
        <v>0.011782407407407403</v>
      </c>
      <c r="J20" s="10">
        <f t="shared" si="1"/>
        <v>12.256656481885638</v>
      </c>
    </row>
    <row r="21" spans="2:10" ht="12.75">
      <c r="B21" s="6"/>
      <c r="C21" s="1"/>
      <c r="F21" s="1"/>
      <c r="G21" s="7"/>
      <c r="H21" s="8"/>
      <c r="I21" s="9"/>
      <c r="J21" s="10"/>
    </row>
    <row r="22" spans="2:10" ht="12.75">
      <c r="B22" s="6"/>
      <c r="C22" s="1"/>
      <c r="F22" s="1"/>
      <c r="G22" s="7"/>
      <c r="H22" s="8"/>
      <c r="I22" s="9"/>
      <c r="J22" s="10"/>
    </row>
    <row r="23" spans="2:10" ht="12.75">
      <c r="B23" s="6"/>
      <c r="C23" s="1"/>
      <c r="F23" s="1"/>
      <c r="G23" s="7"/>
      <c r="H23" s="8"/>
      <c r="I23" s="9"/>
      <c r="J23" s="10"/>
    </row>
    <row r="24" spans="2:10" ht="12.75">
      <c r="B24" s="6"/>
      <c r="C24" s="1"/>
      <c r="F24" s="1"/>
      <c r="G24" s="7"/>
      <c r="H24" s="8"/>
      <c r="I24" s="9"/>
      <c r="J24" s="10"/>
    </row>
    <row r="25" spans="2:10" ht="12.75">
      <c r="B25" s="6"/>
      <c r="C25" s="1"/>
      <c r="F25" s="1"/>
      <c r="G25" s="7"/>
      <c r="H25" s="8"/>
      <c r="I25" s="9"/>
      <c r="J25" s="10"/>
    </row>
    <row r="26" spans="2:10" ht="12.75">
      <c r="B26" s="6"/>
      <c r="C26" s="1"/>
      <c r="F26" s="1"/>
      <c r="G26" s="7"/>
      <c r="H26" s="8"/>
      <c r="I26" s="9"/>
      <c r="J26" s="10"/>
    </row>
    <row r="27" spans="2:10" ht="12.75">
      <c r="B27" s="6"/>
      <c r="C27" s="1"/>
      <c r="F27" s="1"/>
      <c r="G27" s="7"/>
      <c r="H27" s="8"/>
      <c r="I27" s="9"/>
      <c r="J27" s="10"/>
    </row>
    <row r="28" spans="2:10" ht="12.75">
      <c r="B28" s="6"/>
      <c r="C28" s="1"/>
      <c r="F28" s="1"/>
      <c r="G28" s="7"/>
      <c r="H28" s="8"/>
      <c r="I28" s="9"/>
      <c r="J28" s="10"/>
    </row>
    <row r="29" spans="2:10" ht="12.75">
      <c r="B29" s="6"/>
      <c r="C29" s="1"/>
      <c r="F29" s="1"/>
      <c r="G29" s="7"/>
      <c r="H29" s="8"/>
      <c r="I29" s="9"/>
      <c r="J29" s="10"/>
    </row>
    <row r="30" spans="2:10" ht="12.75">
      <c r="B30" s="6"/>
      <c r="C30" s="1"/>
      <c r="F30" s="1"/>
      <c r="G30" s="7"/>
      <c r="H30" s="8"/>
      <c r="I30" s="9"/>
      <c r="J30" s="10"/>
    </row>
    <row r="31" spans="2:10" ht="12.75">
      <c r="B31" s="6"/>
      <c r="C31" s="1"/>
      <c r="F31" s="1"/>
      <c r="G31" s="7"/>
      <c r="H31" s="8"/>
      <c r="I31" s="9"/>
      <c r="J31" s="10"/>
    </row>
    <row r="32" spans="2:10" ht="12.75">
      <c r="B32" s="6"/>
      <c r="C32" s="1"/>
      <c r="F32" s="1"/>
      <c r="G32" s="7"/>
      <c r="H32" s="8"/>
      <c r="I32" s="9"/>
      <c r="J32" s="10"/>
    </row>
    <row r="33" spans="2:10" ht="12.75">
      <c r="B33" s="6"/>
      <c r="C33" s="1"/>
      <c r="F33" s="1"/>
      <c r="G33" s="7"/>
      <c r="H33" s="8"/>
      <c r="I33" s="9"/>
      <c r="J33" s="10"/>
    </row>
    <row r="34" spans="2:10" ht="12.75">
      <c r="B34" s="6"/>
      <c r="C34" s="1"/>
      <c r="F34" s="1"/>
      <c r="G34" s="7"/>
      <c r="H34" s="8"/>
      <c r="I34" s="9"/>
      <c r="J34" s="10"/>
    </row>
    <row r="35" spans="2:10" ht="12.75">
      <c r="B35" s="6"/>
      <c r="C35" s="1"/>
      <c r="F35" s="1"/>
      <c r="G35" s="7"/>
      <c r="H35" s="8"/>
      <c r="I35" s="9"/>
      <c r="J35" s="10"/>
    </row>
    <row r="36" spans="2:10" ht="12.75">
      <c r="B36" s="6"/>
      <c r="C36" s="1"/>
      <c r="F36" s="1"/>
      <c r="G36" s="7"/>
      <c r="H36" s="8"/>
      <c r="I36" s="9"/>
      <c r="J36" s="10"/>
    </row>
    <row r="37" spans="2:10" ht="12.75" customHeight="1">
      <c r="B37" s="6"/>
      <c r="C37" s="1"/>
      <c r="F37" s="1"/>
      <c r="G37" s="7"/>
      <c r="H37" s="8"/>
      <c r="I37" s="9"/>
      <c r="J37" s="10"/>
    </row>
    <row r="38" spans="2:10" ht="12.75">
      <c r="B38" s="6"/>
      <c r="C38" s="1"/>
      <c r="F38" s="1"/>
      <c r="G38" s="7"/>
      <c r="H38" s="8"/>
      <c r="I38" s="9"/>
      <c r="J38" s="10"/>
    </row>
    <row r="39" spans="2:10" ht="12.75">
      <c r="B39" s="6"/>
      <c r="C39" s="1"/>
      <c r="F39" s="1"/>
      <c r="G39" s="7"/>
      <c r="H39" s="8"/>
      <c r="I39" s="9"/>
      <c r="J39" s="10"/>
    </row>
    <row r="40" spans="2:10" ht="12.75">
      <c r="B40" s="6"/>
      <c r="C40" s="1"/>
      <c r="F40" s="1"/>
      <c r="G40" s="7"/>
      <c r="H40" s="8"/>
      <c r="I40" s="9"/>
      <c r="J40" s="10"/>
    </row>
    <row r="41" spans="2:10" ht="12.75">
      <c r="B41" s="6"/>
      <c r="C41" s="1"/>
      <c r="F41" s="1"/>
      <c r="G41" s="7"/>
      <c r="H41" s="8"/>
      <c r="I41" s="9"/>
      <c r="J41" s="10"/>
    </row>
    <row r="42" spans="2:10" ht="12.75">
      <c r="B42" s="6"/>
      <c r="C42" s="1"/>
      <c r="F42" s="1"/>
      <c r="G42" s="7"/>
      <c r="H42" s="8"/>
      <c r="I42" s="9"/>
      <c r="J42" s="10"/>
    </row>
    <row r="43" spans="2:10" ht="12.75">
      <c r="B43" s="6"/>
      <c r="C43" s="1"/>
      <c r="F43" s="1"/>
      <c r="G43" s="7"/>
      <c r="H43" s="8"/>
      <c r="I43" s="9"/>
      <c r="J43" s="10"/>
    </row>
    <row r="44" spans="2:10" ht="12.75">
      <c r="B44" s="6"/>
      <c r="C44" s="1"/>
      <c r="F44" s="1"/>
      <c r="G44" s="7"/>
      <c r="H44" s="8"/>
      <c r="I44" s="9"/>
      <c r="J44" s="10"/>
    </row>
    <row r="45" spans="2:10" ht="12.75">
      <c r="B45" s="6"/>
      <c r="C45" s="1"/>
      <c r="F45" s="1"/>
      <c r="G45" s="7"/>
      <c r="H45" s="8"/>
      <c r="I45" s="9"/>
      <c r="J45" s="10"/>
    </row>
    <row r="46" spans="2:10" ht="12.75">
      <c r="B46" s="6"/>
      <c r="C46" s="1"/>
      <c r="F46" s="1"/>
      <c r="G46" s="7"/>
      <c r="H46" s="8"/>
      <c r="I46" s="9"/>
      <c r="J46" s="10"/>
    </row>
    <row r="47" spans="2:10" ht="12.75">
      <c r="B47" s="6"/>
      <c r="C47" s="1"/>
      <c r="F47" s="1"/>
      <c r="G47" s="7"/>
      <c r="H47" s="8"/>
      <c r="I47" s="9"/>
      <c r="J47" s="10"/>
    </row>
    <row r="48" spans="2:10" ht="12.75">
      <c r="B48" s="6"/>
      <c r="C48" s="1"/>
      <c r="F48" s="1"/>
      <c r="G48" s="7"/>
      <c r="H48" s="8"/>
      <c r="I48" s="9"/>
      <c r="J48" s="10"/>
    </row>
    <row r="49" spans="2:10" ht="12.75">
      <c r="B49" s="6"/>
      <c r="C49" s="1"/>
      <c r="F49" s="1"/>
      <c r="G49" s="7"/>
      <c r="H49" s="8"/>
      <c r="I49" s="9"/>
      <c r="J49" s="10"/>
    </row>
    <row r="50" spans="2:10" ht="12.75">
      <c r="B50" s="6"/>
      <c r="C50" s="1"/>
      <c r="F50" s="1"/>
      <c r="G50" s="7"/>
      <c r="H50" s="8"/>
      <c r="I50" s="9"/>
      <c r="J50" s="10"/>
    </row>
    <row r="51" spans="2:10" ht="12.75">
      <c r="B51" s="6"/>
      <c r="C51" s="1"/>
      <c r="F51" s="1"/>
      <c r="G51" s="7"/>
      <c r="H51" s="8"/>
      <c r="I51" s="9"/>
      <c r="J51" s="10"/>
    </row>
    <row r="52" spans="2:10" ht="12.75">
      <c r="B52" s="6"/>
      <c r="C52" s="1"/>
      <c r="F52" s="1"/>
      <c r="G52" s="7"/>
      <c r="H52" s="8"/>
      <c r="I52" s="9"/>
      <c r="J52" s="10"/>
    </row>
    <row r="53" spans="2:10" ht="12.75">
      <c r="B53" s="6"/>
      <c r="C53" s="1"/>
      <c r="F53" s="1"/>
      <c r="G53" s="7"/>
      <c r="H53" s="8"/>
      <c r="I53" s="9"/>
      <c r="J53" s="10"/>
    </row>
    <row r="54" spans="2:10" ht="12.75">
      <c r="B54" s="6"/>
      <c r="C54" s="1"/>
      <c r="F54" s="1"/>
      <c r="G54" s="7"/>
      <c r="H54" s="8"/>
      <c r="I54" s="9"/>
      <c r="J54" s="10"/>
    </row>
    <row r="55" spans="2:10" ht="12.75">
      <c r="B55" s="6"/>
      <c r="C55" s="1"/>
      <c r="F55" s="1"/>
      <c r="G55" s="7"/>
      <c r="H55" s="8"/>
      <c r="I55" s="9"/>
      <c r="J55" s="10"/>
    </row>
    <row r="56" spans="2:10" ht="12.75">
      <c r="B56" s="6"/>
      <c r="C56" s="1"/>
      <c r="F56" s="1"/>
      <c r="G56" s="7"/>
      <c r="H56" s="8"/>
      <c r="I56" s="9"/>
      <c r="J56" s="10"/>
    </row>
    <row r="57" spans="2:10" ht="12.75">
      <c r="B57" s="6"/>
      <c r="C57" s="1"/>
      <c r="F57" s="1"/>
      <c r="G57" s="7"/>
      <c r="H57" s="8"/>
      <c r="I57" s="9"/>
      <c r="J57" s="10"/>
    </row>
    <row r="58" spans="2:10" ht="12.75">
      <c r="B58" s="6"/>
      <c r="C58" s="1"/>
      <c r="F58" s="1"/>
      <c r="G58" s="7"/>
      <c r="H58" s="8"/>
      <c r="I58" s="9"/>
      <c r="J58" s="10"/>
    </row>
    <row r="59" spans="2:10" ht="12.75">
      <c r="B59" s="6"/>
      <c r="C59" s="1"/>
      <c r="F59" s="1"/>
      <c r="G59" s="7"/>
      <c r="H59" s="8"/>
      <c r="I59" s="9"/>
      <c r="J59" s="10"/>
    </row>
    <row r="60" spans="2:10" ht="12.75">
      <c r="B60" s="6"/>
      <c r="C60" s="1"/>
      <c r="F60" s="1"/>
      <c r="G60" s="7"/>
      <c r="H60" s="8"/>
      <c r="I60" s="9"/>
      <c r="J60" s="10"/>
    </row>
    <row r="61" spans="2:10" ht="12.75">
      <c r="B61" s="6"/>
      <c r="C61" s="1"/>
      <c r="F61" s="1"/>
      <c r="G61" s="7"/>
      <c r="H61" s="8"/>
      <c r="I61" s="9"/>
      <c r="J61" s="10"/>
    </row>
    <row r="62" spans="2:10" ht="12.75">
      <c r="B62" s="6"/>
      <c r="C62" s="1"/>
      <c r="F62" s="1"/>
      <c r="G62" s="7"/>
      <c r="H62" s="8"/>
      <c r="I62" s="9"/>
      <c r="J62" s="10"/>
    </row>
    <row r="63" spans="2:10" ht="12.75">
      <c r="B63" s="6"/>
      <c r="C63" s="1"/>
      <c r="F63" s="1"/>
      <c r="G63" s="7"/>
      <c r="H63" s="8"/>
      <c r="I63" s="9"/>
      <c r="J63" s="10"/>
    </row>
    <row r="64" spans="2:10" ht="12.75">
      <c r="B64" s="6"/>
      <c r="C64" s="1"/>
      <c r="F64" s="1"/>
      <c r="G64" s="7"/>
      <c r="H64" s="8"/>
      <c r="I64" s="9"/>
      <c r="J64" s="10"/>
    </row>
    <row r="65" spans="2:10" ht="12.75">
      <c r="B65" s="6"/>
      <c r="C65" s="1"/>
      <c r="F65" s="1"/>
      <c r="G65" s="7"/>
      <c r="H65" s="8"/>
      <c r="I65" s="9"/>
      <c r="J65" s="10"/>
    </row>
    <row r="66" spans="2:10" ht="12.75">
      <c r="B66" s="6"/>
      <c r="C66" s="1"/>
      <c r="F66" s="1"/>
      <c r="G66" s="7"/>
      <c r="H66" s="8"/>
      <c r="I66" s="9"/>
      <c r="J66" s="10"/>
    </row>
    <row r="67" spans="2:10" ht="12.75">
      <c r="B67" s="6"/>
      <c r="C67" s="1"/>
      <c r="F67" s="1"/>
      <c r="G67" s="7"/>
      <c r="H67" s="8"/>
      <c r="I67" s="9"/>
      <c r="J67" s="10"/>
    </row>
    <row r="68" spans="2:10" ht="12.75">
      <c r="B68" s="6"/>
      <c r="C68" s="1"/>
      <c r="F68" s="1"/>
      <c r="G68" s="7"/>
      <c r="H68" s="8"/>
      <c r="I68" s="9"/>
      <c r="J68" s="10"/>
    </row>
    <row r="69" spans="2:10" ht="12.75">
      <c r="B69" s="6"/>
      <c r="C69" s="1"/>
      <c r="F69" s="1"/>
      <c r="G69" s="7"/>
      <c r="H69" s="8"/>
      <c r="I69" s="9"/>
      <c r="J69" s="10"/>
    </row>
    <row r="70" spans="2:10" ht="12.75">
      <c r="B70" s="6"/>
      <c r="C70" s="1"/>
      <c r="F70" s="1"/>
      <c r="G70" s="7"/>
      <c r="H70" s="8"/>
      <c r="I70" s="9"/>
      <c r="J70" s="10"/>
    </row>
    <row r="71" spans="2:10" ht="12.75">
      <c r="B71" s="6"/>
      <c r="C71" s="1"/>
      <c r="F71" s="1"/>
      <c r="G71" s="7"/>
      <c r="H71" s="8"/>
      <c r="I71" s="9"/>
      <c r="J71" s="10"/>
    </row>
    <row r="72" spans="2:10" ht="12.75">
      <c r="B72" s="6"/>
      <c r="C72" s="1"/>
      <c r="F72" s="1"/>
      <c r="G72" s="7"/>
      <c r="H72" s="8"/>
      <c r="I72" s="9"/>
      <c r="J72" s="10"/>
    </row>
    <row r="73" spans="2:10" ht="12.75">
      <c r="B73" s="6"/>
      <c r="C73" s="1"/>
      <c r="F73" s="1"/>
      <c r="G73" s="7"/>
      <c r="H73" s="8"/>
      <c r="I73" s="9"/>
      <c r="J73" s="10"/>
    </row>
    <row r="74" spans="2:10" ht="12.75">
      <c r="B74" s="6"/>
      <c r="C74" s="1"/>
      <c r="F74" s="1"/>
      <c r="G74" s="7"/>
      <c r="H74" s="8"/>
      <c r="I74" s="9"/>
      <c r="J74" s="10"/>
    </row>
    <row r="75" spans="2:10" ht="12.75">
      <c r="B75" s="6"/>
      <c r="C75" s="1"/>
      <c r="F75" s="1"/>
      <c r="G75" s="7"/>
      <c r="H75" s="8"/>
      <c r="I75" s="9"/>
      <c r="J75" s="10"/>
    </row>
    <row r="76" spans="2:10" ht="12.75">
      <c r="B76" s="6"/>
      <c r="C76" s="1"/>
      <c r="F76" s="1"/>
      <c r="G76" s="7"/>
      <c r="H76" s="8"/>
      <c r="I76" s="9"/>
      <c r="J76" s="10"/>
    </row>
    <row r="77" spans="2:10" ht="12.75">
      <c r="B77" s="6"/>
      <c r="C77" s="1"/>
      <c r="F77" s="1"/>
      <c r="G77" s="7"/>
      <c r="H77" s="8"/>
      <c r="I77" s="9"/>
      <c r="J77" s="10"/>
    </row>
    <row r="78" spans="2:10" ht="12.75">
      <c r="B78" s="6"/>
      <c r="C78" s="1"/>
      <c r="F78" s="1"/>
      <c r="G78" s="7"/>
      <c r="H78" s="8"/>
      <c r="I78" s="9"/>
      <c r="J78" s="10"/>
    </row>
    <row r="79" spans="2:10" ht="12.75">
      <c r="B79" s="6"/>
      <c r="C79" s="1"/>
      <c r="F79" s="1"/>
      <c r="G79" s="7"/>
      <c r="H79" s="8"/>
      <c r="I79" s="9"/>
      <c r="J79" s="10"/>
    </row>
    <row r="80" spans="2:10" ht="12.75">
      <c r="B80" s="6"/>
      <c r="C80" s="1"/>
      <c r="F80" s="1"/>
      <c r="G80" s="7"/>
      <c r="H80" s="8"/>
      <c r="I80" s="9"/>
      <c r="J80" s="10"/>
    </row>
    <row r="81" spans="2:10" ht="12.75">
      <c r="B81" s="6"/>
      <c r="C81" s="1"/>
      <c r="F81" s="1"/>
      <c r="G81" s="7"/>
      <c r="H81" s="8"/>
      <c r="I81" s="9"/>
      <c r="J81" s="10"/>
    </row>
    <row r="82" spans="2:10" ht="12.75">
      <c r="B82" s="6"/>
      <c r="C82" s="1"/>
      <c r="F82" s="1"/>
      <c r="G82" s="7"/>
      <c r="H82" s="8"/>
      <c r="I82" s="9"/>
      <c r="J82" s="10"/>
    </row>
    <row r="83" spans="2:10" ht="12.75">
      <c r="B83" s="6"/>
      <c r="C83" s="1"/>
      <c r="F83" s="1"/>
      <c r="G83" s="7"/>
      <c r="H83" s="8"/>
      <c r="I83" s="9"/>
      <c r="J83" s="10"/>
    </row>
    <row r="84" spans="2:10" ht="12.75">
      <c r="B84" s="6"/>
      <c r="C84" s="1"/>
      <c r="F84" s="1"/>
      <c r="G84" s="7"/>
      <c r="H84" s="8"/>
      <c r="I84" s="9"/>
      <c r="J84" s="10"/>
    </row>
    <row r="85" spans="2:10" ht="12.75">
      <c r="B85" s="6"/>
      <c r="C85" s="1"/>
      <c r="F85" s="1"/>
      <c r="G85" s="7"/>
      <c r="H85" s="8"/>
      <c r="I85" s="9"/>
      <c r="J85" s="10"/>
    </row>
    <row r="86" spans="2:10" ht="12.75">
      <c r="B86" s="6"/>
      <c r="C86" s="1"/>
      <c r="F86" s="1"/>
      <c r="G86" s="7"/>
      <c r="H86" s="8"/>
      <c r="I86" s="9"/>
      <c r="J86" s="10"/>
    </row>
    <row r="87" spans="2:10" ht="12.75">
      <c r="B87" s="6"/>
      <c r="C87" s="1"/>
      <c r="F87" s="1"/>
      <c r="G87" s="7"/>
      <c r="H87" s="8"/>
      <c r="I87" s="9"/>
      <c r="J87" s="10"/>
    </row>
    <row r="88" spans="2:10" ht="12.75">
      <c r="B88" s="6"/>
      <c r="C88" s="1"/>
      <c r="F88" s="1"/>
      <c r="G88" s="7"/>
      <c r="H88" s="8"/>
      <c r="I88" s="9"/>
      <c r="J88" s="10"/>
    </row>
    <row r="89" spans="2:10" ht="12.75">
      <c r="B89" s="6"/>
      <c r="C89" s="1"/>
      <c r="F89" s="1"/>
      <c r="G89" s="7"/>
      <c r="H89" s="8"/>
      <c r="I89" s="9"/>
      <c r="J89" s="10"/>
    </row>
    <row r="90" spans="2:10" ht="12.75">
      <c r="B90" s="6"/>
      <c r="C90" s="1"/>
      <c r="F90" s="1"/>
      <c r="G90" s="7"/>
      <c r="H90" s="8"/>
      <c r="I90" s="9"/>
      <c r="J90" s="10"/>
    </row>
  </sheetData>
  <sheetProtection/>
  <mergeCells count="4">
    <mergeCell ref="A2:J2"/>
    <mergeCell ref="A4:G4"/>
    <mergeCell ref="I4:J4"/>
    <mergeCell ref="H6:I6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</cp:lastModifiedBy>
  <dcterms:modified xsi:type="dcterms:W3CDTF">2010-09-26T10:26:36Z</dcterms:modified>
  <cp:category/>
  <cp:version/>
  <cp:contentType/>
  <cp:contentStatus/>
</cp:coreProperties>
</file>